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27.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28.xml" ContentType="application/vnd.openxmlformats-officedocument.spreadsheetml.pivotTab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29.xml" ContentType="application/vnd.openxmlformats-officedocument.spreadsheetml.pivotTab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35.xml" ContentType="application/vnd.openxmlformats-officedocument.spreadsheetml.pivotTab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42.xml" ContentType="application/vnd.openxmlformats-officedocument.spreadsheetml.pivotTab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hidePivotFieldList="1"/>
  <mc:AlternateContent xmlns:mc="http://schemas.openxmlformats.org/markup-compatibility/2006">
    <mc:Choice Requires="x15">
      <x15ac:absPath xmlns:x15ac="http://schemas.microsoft.com/office/spreadsheetml/2010/11/ac" url="https://craigforth-my.sharepoint.com/personal/lucy_craigforth_onmicrosoft_com/Documents/Craigforth projects/Schools Inspection Consulation Analysis/charts for ES/"/>
    </mc:Choice>
  </mc:AlternateContent>
  <xr:revisionPtr revIDLastSave="1" documentId="8_{83BED3B8-3B90-4058-B224-08953C8DA4C3}" xr6:coauthVersionLast="47" xr6:coauthVersionMax="47" xr10:uidLastSave="{016E58A1-C5F1-42FE-8CC0-232B9FBA0D02}"/>
  <bookViews>
    <workbookView xWindow="-108" yWindow="-108" windowWidth="23256" windowHeight="13896" xr2:uid="{00000000-000D-0000-FFFF-FFFF00000000}"/>
  </bookViews>
  <sheets>
    <sheet name="responses (482)" sheetId="1" r:id="rId1"/>
    <sheet name="empty, removed (3)" sheetId="2" r:id="rId2"/>
    <sheet name="group sizes (table 1) " sheetId="3" r:id="rId3"/>
    <sheet name="location" sheetId="6" r:id="rId4"/>
    <sheet name="who (table 2)" sheetId="51" r:id="rId5"/>
    <sheet name="Q1 summary chart" sheetId="18" r:id="rId6"/>
    <sheet name="Q1.1" sheetId="5" r:id="rId7"/>
    <sheet name="Q1.2" sheetId="7" r:id="rId8"/>
    <sheet name="Q1.3" sheetId="8" r:id="rId9"/>
    <sheet name="Q1.4" sheetId="9" r:id="rId10"/>
    <sheet name="Q1.5" sheetId="11" r:id="rId11"/>
    <sheet name="Q1.6" sheetId="12" r:id="rId12"/>
    <sheet name="Q1.7" sheetId="13" r:id="rId13"/>
    <sheet name="Q1.8" sheetId="14" r:id="rId14"/>
    <sheet name="Q1.9" sheetId="15" r:id="rId15"/>
    <sheet name="Q1.10" sheetId="16" r:id="rId16"/>
    <sheet name="Q1.11" sheetId="17" r:id="rId17"/>
    <sheet name="Q1.12" sheetId="19" r:id="rId18"/>
    <sheet name="Q1.13" sheetId="20" r:id="rId19"/>
    <sheet name="Q1.14" sheetId="21" r:id="rId20"/>
    <sheet name="Q1.15" sheetId="22" r:id="rId21"/>
    <sheet name="Q1.16" sheetId="23" r:id="rId22"/>
    <sheet name="Q1.17" sheetId="24" r:id="rId23"/>
    <sheet name="Q1.18" sheetId="25" r:id="rId24"/>
    <sheet name="Q2 summary chart" sheetId="52" r:id="rId25"/>
    <sheet name="Q2.1" sheetId="27" r:id="rId26"/>
    <sheet name="Q2.2" sheetId="28" r:id="rId27"/>
    <sheet name="Q2.3" sheetId="29" r:id="rId28"/>
    <sheet name="Q2.4" sheetId="30" r:id="rId29"/>
    <sheet name="Q3.1 chart" sheetId="31" r:id="rId30"/>
    <sheet name="Q4.1 chart" sheetId="32" r:id="rId31"/>
    <sheet name="Q5.1 chart" sheetId="33" r:id="rId32"/>
    <sheet name="Q5.2 chart" sheetId="34" r:id="rId33"/>
    <sheet name="Q5.3 summary chart" sheetId="44" r:id="rId34"/>
    <sheet name="Q5.3(i)" sheetId="35" r:id="rId35"/>
    <sheet name="Q5.3(ii)" sheetId="36" r:id="rId36"/>
    <sheet name="Q5.3(iii)" sheetId="37" r:id="rId37"/>
    <sheet name="Q5.3(iv)" sheetId="38" r:id="rId38"/>
    <sheet name="Q6.1 chart" sheetId="39" r:id="rId39"/>
    <sheet name="Q7.1 chart" sheetId="40" r:id="rId40"/>
    <sheet name="Q7.2 summary chart" sheetId="45" r:id="rId41"/>
    <sheet name="Q7.2(i)" sheetId="41" r:id="rId42"/>
    <sheet name="Q7.2(ii)" sheetId="42" r:id="rId43"/>
    <sheet name="Q7.2(iii)" sheetId="43" r:id="rId44"/>
    <sheet name="Q7.2(iv)" sheetId="46" r:id="rId45"/>
    <sheet name="Q7.2(v)" sheetId="48" r:id="rId46"/>
    <sheet name="Q8.1 chart" sheetId="49" r:id="rId47"/>
    <sheet name="Q8.2 chart" sheetId="50" r:id="rId48"/>
  </sheets>
  <definedNames>
    <definedName name="_xlnm._FilterDatabase" localSheetId="0" hidden="1">'responses (482)'!$A$1:$BF$483</definedName>
  </definedNames>
  <calcPr calcId="191028" refMode="R1C1"/>
  <pivotCaches>
    <pivotCache cacheId="1" r:id="rId49"/>
    <pivotCache cacheId="2" r:id="rId5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50" l="1"/>
  <c r="E31" i="50"/>
  <c r="E32" i="50"/>
  <c r="E29" i="50"/>
  <c r="E17" i="50"/>
  <c r="E19" i="50"/>
  <c r="E20" i="50"/>
  <c r="E21" i="50"/>
  <c r="E22" i="50"/>
  <c r="E15" i="50"/>
  <c r="E31" i="49"/>
  <c r="E32" i="49"/>
  <c r="E33" i="49"/>
  <c r="E30" i="49"/>
  <c r="E17" i="49"/>
  <c r="E19" i="49"/>
  <c r="E20" i="49"/>
  <c r="E21" i="49"/>
  <c r="E22" i="49"/>
  <c r="E15" i="49"/>
  <c r="E29" i="40"/>
  <c r="E30" i="40"/>
  <c r="E28" i="40"/>
  <c r="E17" i="40"/>
  <c r="E19" i="40"/>
  <c r="E20" i="40"/>
  <c r="E21" i="40"/>
  <c r="E22" i="40"/>
  <c r="E15" i="40"/>
  <c r="E30" i="39"/>
  <c r="E31" i="39"/>
  <c r="E29" i="39"/>
  <c r="E17" i="39"/>
  <c r="E19" i="39"/>
  <c r="E20" i="39"/>
  <c r="E21" i="39"/>
  <c r="E22" i="39"/>
  <c r="E15" i="39"/>
  <c r="E30" i="34"/>
  <c r="E31" i="34"/>
  <c r="E29" i="34"/>
  <c r="E17" i="34"/>
  <c r="E19" i="34"/>
  <c r="E20" i="34"/>
  <c r="E21" i="34"/>
  <c r="E22" i="34"/>
  <c r="E15" i="34"/>
  <c r="E31" i="33"/>
  <c r="E30" i="33"/>
  <c r="E29" i="33"/>
  <c r="E17" i="33"/>
  <c r="E19" i="33"/>
  <c r="E20" i="33"/>
  <c r="E21" i="33"/>
  <c r="E22" i="33"/>
  <c r="E15" i="33"/>
  <c r="G17" i="32"/>
  <c r="G19" i="32"/>
  <c r="G20" i="32"/>
  <c r="G21" i="32"/>
  <c r="G22" i="32"/>
  <c r="G15" i="32"/>
  <c r="F16" i="31"/>
  <c r="F18" i="31"/>
  <c r="F19" i="31"/>
  <c r="F20" i="31"/>
  <c r="F21" i="31"/>
  <c r="F14" i="31"/>
  <c r="E17" i="30"/>
  <c r="E19" i="30"/>
  <c r="E20" i="30"/>
  <c r="E21" i="30"/>
  <c r="E22" i="30"/>
  <c r="E15" i="30"/>
  <c r="E17" i="29"/>
  <c r="E19" i="29"/>
  <c r="E20" i="29"/>
  <c r="E21" i="29"/>
  <c r="E22" i="29"/>
  <c r="E15" i="29"/>
  <c r="E17" i="28"/>
  <c r="E19" i="28"/>
  <c r="E20" i="28"/>
  <c r="E21" i="28"/>
  <c r="E22" i="28"/>
  <c r="E15" i="28"/>
  <c r="E17" i="27"/>
  <c r="E19" i="27"/>
  <c r="E20" i="27"/>
  <c r="E21" i="27"/>
  <c r="E22" i="27"/>
  <c r="E15" i="27"/>
  <c r="E17" i="25"/>
  <c r="E19" i="25"/>
  <c r="E20" i="25"/>
  <c r="E21" i="25"/>
  <c r="E22" i="25"/>
  <c r="E15" i="25"/>
  <c r="E17" i="24"/>
  <c r="E19" i="24"/>
  <c r="E20" i="24"/>
  <c r="E21" i="24"/>
  <c r="E22" i="24"/>
  <c r="E15" i="24"/>
  <c r="E17" i="23"/>
  <c r="E19" i="23"/>
  <c r="E20" i="23"/>
  <c r="E21" i="23"/>
  <c r="E22" i="23"/>
  <c r="E15" i="23"/>
  <c r="E17" i="22"/>
  <c r="E19" i="22"/>
  <c r="E20" i="22"/>
  <c r="E21" i="22"/>
  <c r="E22" i="22"/>
  <c r="E15" i="22"/>
  <c r="E17" i="21"/>
  <c r="E19" i="21"/>
  <c r="E20" i="21"/>
  <c r="E21" i="21"/>
  <c r="E22" i="21"/>
  <c r="E15" i="21"/>
  <c r="E17" i="20"/>
  <c r="E19" i="20"/>
  <c r="E20" i="20"/>
  <c r="E21" i="20"/>
  <c r="E22" i="20"/>
  <c r="E15" i="20"/>
  <c r="E17" i="19"/>
  <c r="E19" i="19"/>
  <c r="E20" i="19"/>
  <c r="E21" i="19"/>
  <c r="E22" i="19"/>
  <c r="E15" i="19"/>
  <c r="E17" i="17"/>
  <c r="E19" i="17"/>
  <c r="E20" i="17"/>
  <c r="E21" i="17"/>
  <c r="E22" i="17"/>
  <c r="E15" i="17"/>
  <c r="E17" i="16"/>
  <c r="E19" i="16"/>
  <c r="E20" i="16"/>
  <c r="E21" i="16"/>
  <c r="E22" i="16"/>
  <c r="E15" i="16"/>
  <c r="E17" i="15"/>
  <c r="E19" i="15"/>
  <c r="E20" i="15"/>
  <c r="E21" i="15"/>
  <c r="E22" i="15"/>
  <c r="E15" i="15"/>
  <c r="E17" i="14"/>
  <c r="E19" i="14"/>
  <c r="E20" i="14"/>
  <c r="E21" i="14"/>
  <c r="E22" i="14"/>
  <c r="E15" i="14"/>
  <c r="E17" i="13"/>
  <c r="E19" i="13"/>
  <c r="E20" i="13"/>
  <c r="E21" i="13"/>
  <c r="E22" i="13"/>
  <c r="E15" i="13"/>
  <c r="E17" i="12"/>
  <c r="E19" i="12"/>
  <c r="E20" i="12"/>
  <c r="E21" i="12"/>
  <c r="E22" i="12"/>
  <c r="E15" i="12"/>
  <c r="E22" i="11"/>
  <c r="E17" i="11"/>
  <c r="E19" i="11"/>
  <c r="E20" i="11"/>
  <c r="E21" i="11"/>
  <c r="E15" i="11"/>
  <c r="E17" i="9"/>
  <c r="E19" i="9"/>
  <c r="E20" i="9"/>
  <c r="E21" i="9"/>
  <c r="E22" i="9"/>
  <c r="E15" i="9"/>
  <c r="E17" i="8"/>
  <c r="E19" i="8"/>
  <c r="E20" i="8"/>
  <c r="E21" i="8"/>
  <c r="E22" i="8"/>
  <c r="E15" i="8"/>
  <c r="E17" i="7"/>
  <c r="E19" i="7"/>
  <c r="E20" i="7"/>
  <c r="E21" i="7"/>
  <c r="E22" i="7"/>
  <c r="E15" i="7"/>
  <c r="C32" i="50"/>
  <c r="C33" i="50" s="1"/>
  <c r="D32" i="50"/>
  <c r="D33" i="50" s="1"/>
  <c r="G32" i="50"/>
  <c r="H32" i="50"/>
  <c r="B32" i="50"/>
  <c r="B33" i="50" s="1"/>
  <c r="C33" i="49"/>
  <c r="C34" i="49" s="1"/>
  <c r="D33" i="49"/>
  <c r="D34" i="49" s="1"/>
  <c r="G33" i="49"/>
  <c r="H33" i="49"/>
  <c r="B33" i="49"/>
  <c r="B34" i="49" s="1"/>
  <c r="B23" i="45"/>
  <c r="B24" i="45" s="1"/>
  <c r="C23" i="45"/>
  <c r="C24" i="45" s="1"/>
  <c r="D23" i="45"/>
  <c r="D24" i="45" s="1"/>
  <c r="E23" i="45"/>
  <c r="E24" i="45" s="1"/>
  <c r="F23" i="45"/>
  <c r="F24" i="45" s="1"/>
  <c r="C31" i="40"/>
  <c r="C32" i="40" s="1"/>
  <c r="D31" i="40"/>
  <c r="D32" i="40" s="1"/>
  <c r="G31" i="40"/>
  <c r="H31" i="40"/>
  <c r="E31" i="40" s="1"/>
  <c r="B31" i="40"/>
  <c r="B32" i="40" s="1"/>
  <c r="B22" i="44"/>
  <c r="B23" i="44" s="1"/>
  <c r="C22" i="44"/>
  <c r="C23" i="44" s="1"/>
  <c r="D22" i="44"/>
  <c r="D23" i="44" s="1"/>
  <c r="E22" i="44"/>
  <c r="E23" i="44" s="1"/>
  <c r="C32" i="34"/>
  <c r="C33" i="34" s="1"/>
  <c r="D32" i="34"/>
  <c r="D33" i="34" s="1"/>
  <c r="G32" i="34"/>
  <c r="H32" i="34"/>
  <c r="B32" i="34"/>
  <c r="B33" i="34" s="1"/>
  <c r="C32" i="33"/>
  <c r="C33" i="33" s="1"/>
  <c r="D32" i="33"/>
  <c r="D33" i="33" s="1"/>
  <c r="H32" i="33"/>
  <c r="B32" i="33"/>
  <c r="B33" i="33" s="1"/>
  <c r="C32" i="39"/>
  <c r="C33" i="39" s="1"/>
  <c r="D32" i="39"/>
  <c r="D33" i="39" s="1"/>
  <c r="G32" i="39"/>
  <c r="H32" i="39"/>
  <c r="E32" i="39" s="1"/>
  <c r="B32" i="39"/>
  <c r="B33" i="39" s="1"/>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41" i="6"/>
  <c r="J32" i="32"/>
  <c r="C32" i="32"/>
  <c r="C33" i="32" s="1"/>
  <c r="D32" i="32"/>
  <c r="D33" i="32" s="1"/>
  <c r="E32" i="32"/>
  <c r="E33" i="32" s="1"/>
  <c r="F32" i="32"/>
  <c r="F33" i="32" s="1"/>
  <c r="B32" i="32"/>
  <c r="B33" i="32" s="1"/>
  <c r="H32" i="31"/>
  <c r="I32" i="31"/>
  <c r="C32" i="31"/>
  <c r="C33" i="31" s="1"/>
  <c r="D32" i="31"/>
  <c r="D33" i="31" s="1"/>
  <c r="E32" i="31"/>
  <c r="E33" i="31" s="1"/>
  <c r="B32" i="31"/>
  <c r="B33" i="31" s="1"/>
  <c r="C12" i="45"/>
  <c r="D12" i="45"/>
  <c r="E12" i="45"/>
  <c r="F12" i="45"/>
  <c r="B12" i="45"/>
  <c r="C7" i="45"/>
  <c r="D7" i="45"/>
  <c r="E7" i="45"/>
  <c r="F7" i="45"/>
  <c r="B7" i="45"/>
  <c r="C5" i="45"/>
  <c r="D5" i="45"/>
  <c r="E5" i="45"/>
  <c r="F5" i="45"/>
  <c r="B5" i="45"/>
  <c r="C12" i="44"/>
  <c r="D12" i="44"/>
  <c r="E12" i="44"/>
  <c r="B12" i="44"/>
  <c r="C7" i="44"/>
  <c r="D7" i="44"/>
  <c r="E7" i="44"/>
  <c r="B7" i="44"/>
  <c r="C5" i="44"/>
  <c r="D5" i="44"/>
  <c r="E5" i="44"/>
  <c r="B5" i="44"/>
  <c r="C24" i="51"/>
  <c r="B24" i="51"/>
  <c r="C19" i="51"/>
  <c r="B19" i="51"/>
  <c r="C17" i="51"/>
  <c r="B17" i="51"/>
  <c r="C23" i="50"/>
  <c r="D23" i="50"/>
  <c r="B23" i="50"/>
  <c r="C18" i="50"/>
  <c r="D18" i="50"/>
  <c r="B18" i="50"/>
  <c r="C16" i="50"/>
  <c r="D16" i="50"/>
  <c r="B16" i="50"/>
  <c r="C23" i="49"/>
  <c r="D23" i="49"/>
  <c r="B23" i="49"/>
  <c r="C18" i="49"/>
  <c r="D18" i="49"/>
  <c r="B18" i="49"/>
  <c r="C16" i="49"/>
  <c r="D16" i="49"/>
  <c r="B16" i="49"/>
  <c r="C23" i="40"/>
  <c r="D23" i="40"/>
  <c r="B23" i="40"/>
  <c r="C18" i="40"/>
  <c r="D18" i="40"/>
  <c r="B18" i="40"/>
  <c r="C16" i="40"/>
  <c r="D16" i="40"/>
  <c r="B16" i="40"/>
  <c r="C23" i="39"/>
  <c r="D23" i="39"/>
  <c r="B23" i="39"/>
  <c r="C18" i="39"/>
  <c r="D18" i="39"/>
  <c r="B18" i="39"/>
  <c r="C16" i="39"/>
  <c r="D16" i="39"/>
  <c r="B16" i="39"/>
  <c r="C23" i="34"/>
  <c r="D23" i="34"/>
  <c r="B23" i="34"/>
  <c r="C18" i="34"/>
  <c r="D18" i="34"/>
  <c r="B18" i="34"/>
  <c r="C16" i="34"/>
  <c r="D16" i="34"/>
  <c r="B16" i="34"/>
  <c r="C23" i="33"/>
  <c r="D23" i="33"/>
  <c r="B23" i="33"/>
  <c r="C18" i="33"/>
  <c r="D18" i="33"/>
  <c r="B18" i="33"/>
  <c r="C16" i="33"/>
  <c r="D16" i="33"/>
  <c r="B16" i="33"/>
  <c r="C23" i="32"/>
  <c r="D23" i="32"/>
  <c r="E23" i="32"/>
  <c r="F23" i="32"/>
  <c r="B23" i="32"/>
  <c r="C18" i="32"/>
  <c r="D18" i="32"/>
  <c r="E18" i="32"/>
  <c r="F18" i="32"/>
  <c r="B18" i="32"/>
  <c r="C16" i="32"/>
  <c r="D16" i="32"/>
  <c r="E16" i="32"/>
  <c r="F16" i="32"/>
  <c r="B16" i="32"/>
  <c r="C22" i="31"/>
  <c r="D22" i="31"/>
  <c r="E22" i="31"/>
  <c r="B22" i="31"/>
  <c r="C17" i="31"/>
  <c r="D17" i="31"/>
  <c r="E17" i="31"/>
  <c r="B17" i="31"/>
  <c r="C15" i="31"/>
  <c r="D15" i="31"/>
  <c r="E15" i="31"/>
  <c r="B15" i="31"/>
  <c r="C23" i="30"/>
  <c r="D23" i="30"/>
  <c r="B23" i="30"/>
  <c r="C18" i="30"/>
  <c r="D18" i="30"/>
  <c r="B18" i="30"/>
  <c r="C16" i="30"/>
  <c r="D16" i="30"/>
  <c r="B16" i="30"/>
  <c r="C23" i="29"/>
  <c r="D23" i="29"/>
  <c r="B23" i="29"/>
  <c r="C18" i="29"/>
  <c r="D18" i="29"/>
  <c r="B18" i="29"/>
  <c r="C16" i="29"/>
  <c r="D16" i="29"/>
  <c r="B16" i="29"/>
  <c r="C23" i="28"/>
  <c r="D23" i="28"/>
  <c r="B23" i="28"/>
  <c r="C18" i="28"/>
  <c r="D18" i="28"/>
  <c r="B18" i="28"/>
  <c r="C16" i="28"/>
  <c r="D16" i="28"/>
  <c r="B16" i="28"/>
  <c r="C23" i="27"/>
  <c r="D23" i="27"/>
  <c r="B23" i="27"/>
  <c r="C18" i="27"/>
  <c r="D18" i="27"/>
  <c r="B18" i="27"/>
  <c r="C16" i="27"/>
  <c r="D16" i="27"/>
  <c r="B16" i="27"/>
  <c r="C23" i="25"/>
  <c r="D23" i="25"/>
  <c r="B23" i="25"/>
  <c r="C18" i="25"/>
  <c r="D18" i="25"/>
  <c r="B18" i="25"/>
  <c r="C16" i="25"/>
  <c r="D16" i="25"/>
  <c r="B16" i="25"/>
  <c r="C23" i="24"/>
  <c r="D23" i="24"/>
  <c r="B23" i="24"/>
  <c r="C18" i="24"/>
  <c r="D18" i="24"/>
  <c r="B18" i="24"/>
  <c r="C16" i="24"/>
  <c r="D16" i="24"/>
  <c r="B16" i="24"/>
  <c r="C23" i="23"/>
  <c r="D23" i="23"/>
  <c r="B23" i="23"/>
  <c r="C18" i="23"/>
  <c r="D18" i="23"/>
  <c r="B18" i="23"/>
  <c r="C16" i="23"/>
  <c r="D16" i="23"/>
  <c r="B16" i="23"/>
  <c r="C23" i="22"/>
  <c r="D23" i="22"/>
  <c r="B23" i="22"/>
  <c r="C18" i="22"/>
  <c r="D18" i="22"/>
  <c r="B18" i="22"/>
  <c r="C16" i="22"/>
  <c r="D16" i="22"/>
  <c r="B16" i="22"/>
  <c r="C23" i="21"/>
  <c r="D23" i="21"/>
  <c r="B23" i="21"/>
  <c r="C18" i="21"/>
  <c r="D18" i="21"/>
  <c r="B18" i="21"/>
  <c r="C16" i="21"/>
  <c r="D16" i="21"/>
  <c r="B16" i="21"/>
  <c r="C23" i="20"/>
  <c r="D23" i="20"/>
  <c r="B23" i="20"/>
  <c r="C18" i="20"/>
  <c r="D18" i="20"/>
  <c r="B18" i="20"/>
  <c r="C16" i="20"/>
  <c r="D16" i="20"/>
  <c r="B16" i="20"/>
  <c r="C23" i="19"/>
  <c r="D23" i="19"/>
  <c r="B23" i="19"/>
  <c r="C18" i="19"/>
  <c r="D18" i="19"/>
  <c r="B18" i="19"/>
  <c r="C16" i="19"/>
  <c r="D16" i="19"/>
  <c r="B16" i="19"/>
  <c r="C23" i="17"/>
  <c r="D23" i="17"/>
  <c r="B23" i="17"/>
  <c r="C18" i="17"/>
  <c r="D18" i="17"/>
  <c r="B18" i="17"/>
  <c r="C16" i="17"/>
  <c r="D16" i="17"/>
  <c r="B16" i="17"/>
  <c r="C23" i="16"/>
  <c r="D23" i="16"/>
  <c r="B23" i="16"/>
  <c r="C18" i="16"/>
  <c r="D18" i="16"/>
  <c r="B18" i="16"/>
  <c r="C16" i="16"/>
  <c r="D16" i="16"/>
  <c r="B16" i="16"/>
  <c r="C23" i="15"/>
  <c r="D23" i="15"/>
  <c r="B23" i="15"/>
  <c r="C18" i="15"/>
  <c r="D18" i="15"/>
  <c r="B18" i="15"/>
  <c r="C16" i="15"/>
  <c r="D16" i="15"/>
  <c r="B16" i="15"/>
  <c r="C23" i="14"/>
  <c r="D23" i="14"/>
  <c r="B23" i="14"/>
  <c r="C18" i="14"/>
  <c r="D18" i="14"/>
  <c r="B18" i="14"/>
  <c r="C16" i="14"/>
  <c r="D16" i="14"/>
  <c r="B16" i="14"/>
  <c r="C23" i="13"/>
  <c r="D23" i="13"/>
  <c r="B23" i="13"/>
  <c r="C18" i="13"/>
  <c r="D18" i="13"/>
  <c r="B18" i="13"/>
  <c r="C16" i="13"/>
  <c r="D16" i="13"/>
  <c r="B16" i="13"/>
  <c r="C23" i="12"/>
  <c r="D23" i="12"/>
  <c r="B23" i="12"/>
  <c r="C18" i="12"/>
  <c r="D18" i="12"/>
  <c r="B18" i="12"/>
  <c r="C16" i="12"/>
  <c r="D16" i="12"/>
  <c r="B16" i="12"/>
  <c r="C23" i="11"/>
  <c r="D23" i="11"/>
  <c r="B23" i="11"/>
  <c r="C18" i="11"/>
  <c r="D18" i="11"/>
  <c r="B18" i="11"/>
  <c r="C16" i="11"/>
  <c r="D16" i="11"/>
  <c r="B16" i="11"/>
  <c r="C18" i="9"/>
  <c r="D18" i="9"/>
  <c r="B18" i="9"/>
  <c r="C16" i="9"/>
  <c r="D16" i="9"/>
  <c r="B16" i="9"/>
  <c r="C23" i="9"/>
  <c r="D23" i="9"/>
  <c r="B23" i="9"/>
  <c r="C23" i="8"/>
  <c r="D23" i="8"/>
  <c r="B23" i="8"/>
  <c r="C18" i="8"/>
  <c r="D18" i="8"/>
  <c r="B18" i="8"/>
  <c r="C16" i="8"/>
  <c r="D16" i="8"/>
  <c r="B16" i="8"/>
  <c r="C18" i="7"/>
  <c r="D18" i="7"/>
  <c r="B18" i="7"/>
  <c r="C16" i="7"/>
  <c r="D16" i="7"/>
  <c r="B16" i="7"/>
  <c r="C23" i="7"/>
  <c r="D23" i="7"/>
  <c r="B23" i="7"/>
  <c r="C18" i="5"/>
  <c r="D18" i="5"/>
  <c r="B18" i="5"/>
  <c r="C16" i="5"/>
  <c r="D16" i="5"/>
  <c r="B16" i="5"/>
  <c r="C23" i="5"/>
  <c r="D23" i="5"/>
  <c r="B23" i="5"/>
  <c r="D15" i="3"/>
  <c r="D16" i="3"/>
  <c r="D17" i="3"/>
  <c r="D18" i="3"/>
  <c r="D14" i="3"/>
  <c r="E32" i="34" l="1"/>
</calcChain>
</file>

<file path=xl/sharedStrings.xml><?xml version="1.0" encoding="utf-8"?>
<sst xmlns="http://schemas.openxmlformats.org/spreadsheetml/2006/main" count="20842" uniqueCount="1327">
  <si>
    <t xml:space="preserve">Original order </t>
  </si>
  <si>
    <t>1.1  How the school environment helps you learn</t>
  </si>
  <si>
    <t>1.2 What it feels like to be in your school - kindness, respect, and school values</t>
  </si>
  <si>
    <t>1.3  How everyone in school is supported to treat each other fairly and behave well</t>
  </si>
  <si>
    <t>1.4  How your school keeps you safe and protected</t>
  </si>
  <si>
    <t>1.5 How well your rights are being met</t>
  </si>
  <si>
    <t>1.6  How well your school makes sure everyone is included, no matter their needs or background</t>
  </si>
  <si>
    <t>1.7  How well you are supported to look after and improve your health and wellbeing</t>
  </si>
  <si>
    <t>1.8 What and how well you learn at school</t>
  </si>
  <si>
    <t>1.9  How well you are supported to achieve in your school work and learning</t>
  </si>
  <si>
    <t>1.10  How much support you get to keep improving your learning</t>
  </si>
  <si>
    <t>1.11 How your teachers help you understand how you can improve</t>
  </si>
  <si>
    <t>1.12 How well computers and technology are used to help you learn</t>
  </si>
  <si>
    <t>1.13 How your school works with other people who support you -  like nurses, counsellors or after-school club leaders</t>
  </si>
  <si>
    <t xml:space="preserve"> 1.14 How well your school supports you when you move to a new stage at school  (like starting high school)</t>
  </si>
  <si>
    <t>1.15 How well you learn important life skills like teamwork and problem-solving</t>
  </si>
  <si>
    <t>1.16  How your school uses feedback and information to keep improving</t>
  </si>
  <si>
    <t>1.17  How you, your teachers, and your parents work together to help improve the school</t>
  </si>
  <si>
    <t>1.18 How well your school is run and led</t>
  </si>
  <si>
    <t>1.19 Do you think there are any important areas missing from the list that you think inspectors should look at when visiting a school? If you do, please write your ideas in the box below.  - You can write a few words, sentences, or a longer explanation in the box below.</t>
  </si>
  <si>
    <t>2.1 Do you think it is a good idea for children and young people to help inspectors understand how well your school is doing during the inspection of your school?</t>
  </si>
  <si>
    <t xml:space="preserve">2.2 Do you think it is a good idea for senior staff at your school (like the headteacher or depute headteacher) to be involved during the inspection of your school? (Like joining in discussions that people in the inspection team have and visiting classes.) </t>
  </si>
  <si>
    <t xml:space="preserve">2.3 Do you think it is a good idea for adults who work in education – but not at your school – to help inspect your school? (Like joining in discussions that people in the inspection team have and visiting classes.) </t>
  </si>
  <si>
    <t xml:space="preserve">2.4 Do you think it is a good idea that other adults who do not work in education are involved in the inspection of your school? (These are people from the community who have other jobs, who can give a different point of view about the school.)  </t>
  </si>
  <si>
    <t xml:space="preserve">3.1.How often do you think a school should be inspected? Choose the one answer that you think is best. </t>
  </si>
  <si>
    <t>3.2 Do you have a different view on how often inspections should take place? If you do, please write your ideas in the box below. - You can write a few words, sentences, or longer explanation in the box below</t>
  </si>
  <si>
    <t xml:space="preserve">4.1 If inspectors were coming to your school, when do you think your headteacher should be told? Choose the one answer that you think is best. </t>
  </si>
  <si>
    <t>5.1 Do you think it is a good idea for your headteacher to tell inspectors what they think is going well and what could be better before the inspection starts?</t>
  </si>
  <si>
    <t>5.2 Do you think it is a good idea to ask children and young people in your school what they think is going well and what needs to improve before the inspection starts? - 5.2</t>
  </si>
  <si>
    <t>5.3 A questionnaire</t>
  </si>
  <si>
    <t>5.4 A discussion</t>
  </si>
  <si>
    <t>5.5  An online tool for you to share your ideas</t>
  </si>
  <si>
    <t xml:space="preserve"> 5.6 Other – please write your ideas in the box below</t>
  </si>
  <si>
    <t>5.6 What do you think would be the best way for inspectors to find out what children and young people think about their school before they visit it? You can choose more than one option. - You can write a few words, sentences, or longer explanation. in the box below.</t>
  </si>
  <si>
    <t>6.1 Do you think it is a good idea for school inspectors to use one-word grades to describe how well a school is doing after they have visited it? - 6.1</t>
  </si>
  <si>
    <t>7.1  Do you think it is a good idea that inspectors prepare a report for children and young people after their school has been inspected, telling them what is going well and what needs to improve in their school?   - 7.1</t>
  </si>
  <si>
    <t>7.2  A letter</t>
  </si>
  <si>
    <t>7.3 A report</t>
  </si>
  <si>
    <t>7.4 A video that explains what inspectors found</t>
  </si>
  <si>
    <t>7.5 - I’m not sure</t>
  </si>
  <si>
    <t>7.6 Other – please write your ideas in the box below</t>
  </si>
  <si>
    <t>7.7  What do you think would be the best way for inspectors to tell children and young people how well their school is doing after the inspection? You can choose more than one option. - You can write a few words, sentences, or longer explanation. in the box below.</t>
  </si>
  <si>
    <t>8.1 Do you think it’s a good idea for inspectors to come back to your school to see if things have improved, if there were lots of areas that needed to get better? - 8.1</t>
  </si>
  <si>
    <t>8.2 Do you think it is a good idea for children and young people to be involved in helping inspectors understand what has improved, if they need to come back to your school again? - 8.2</t>
  </si>
  <si>
    <t>9. Do you have any other ideas about how school inspections in Scotland could work in the future? 
If you do, please write them in the box below.
If not, just leave the box empty. - You can write a few words, sentences, or longer explanation in the box below.</t>
  </si>
  <si>
    <t>Who is filling in this questionnaire? - Respondent info</t>
  </si>
  <si>
    <t>What type of place do you go to for learning? - Place of learning</t>
  </si>
  <si>
    <t>Main typology categories</t>
  </si>
  <si>
    <t>What type of place do you go to for learning? - Please write your answer in the box below.</t>
  </si>
  <si>
    <t>What area of Scotland (local council) do you live in? - Local council</t>
  </si>
  <si>
    <t>Is it okay for us to share your answers on this website? - future contact/internal sharing</t>
  </si>
  <si>
    <t>Response ID</t>
  </si>
  <si>
    <t>Unique ID</t>
  </si>
  <si>
    <t>Published Response URL</t>
  </si>
  <si>
    <t>Created Date</t>
  </si>
  <si>
    <t>Submitted Date</t>
  </si>
  <si>
    <t>Last Modified Date</t>
  </si>
  <si>
    <t>IP Address</t>
  </si>
  <si>
    <t>No I don’t think so</t>
  </si>
  <si>
    <t>No</t>
  </si>
  <si>
    <t>Yes</t>
  </si>
  <si>
    <t>I’m not sure</t>
  </si>
  <si>
    <t>Make inspections every year to make sure schools are neat and tidy</t>
  </si>
  <si>
    <t>A questionnaire</t>
  </si>
  <si>
    <t>A video that explains what inspectors found</t>
  </si>
  <si>
    <t>no not really 🤔</t>
  </si>
  <si>
    <t>I am a child or young person answering for myself</t>
  </si>
  <si>
    <t>College</t>
  </si>
  <si>
    <t>Other</t>
  </si>
  <si>
    <t>Orkney</t>
  </si>
  <si>
    <t>ANON-51P4-YHFZ-B</t>
  </si>
  <si>
    <t>I feel this list is very adequate</t>
  </si>
  <si>
    <t>I feel it should feel less pressuring for the inspectors to come out. It should feel more like a learning opportunity than a judgement.</t>
  </si>
  <si>
    <t>A discussion</t>
  </si>
  <si>
    <t>I think a child friendly means such as through using visuals for those who are non-verbal and for inspectors to observe the child's wellbeing while there. Even involving children in a discussion</t>
  </si>
  <si>
    <t>Videos can be interactive and easy to understand it should be simple fun language for the children instead of too much jargon</t>
  </si>
  <si>
    <t>I am an adult answering on behalf of a school-age child</t>
  </si>
  <si>
    <t>South Lanarkshire</t>
  </si>
  <si>
    <t>ANON-51P4-YHKB-R</t>
  </si>
  <si>
    <t>An online tool for you to share your ideas</t>
  </si>
  <si>
    <t>A report</t>
  </si>
  <si>
    <t>Glasgow City</t>
  </si>
  <si>
    <t>ANON-51P4-YHK6-C</t>
  </si>
  <si>
    <t>Inspections of Catholic schools should also focus on the religious ethos of the school, its focus on social justice and love of neighbour, irrespective of their creed or ethnicity.</t>
  </si>
  <si>
    <t>Inspections should be organised on a fair cycle across the country but should also allow opportunities for additional inspections, depending on the school context.</t>
  </si>
  <si>
    <t>Greater clarity of grades and more examples of what they mean in practice. Collation and dissemination of good practice in a range of areas, including religious and moral education.</t>
  </si>
  <si>
    <t>I’m not in education just now</t>
  </si>
  <si>
    <t>Scottish Borders</t>
  </si>
  <si>
    <t>ANON-51P4-YGAH-K</t>
  </si>
  <si>
    <t>Observations</t>
  </si>
  <si>
    <t>Not sure</t>
  </si>
  <si>
    <t>Quick on the spot checks.
Not focus on paper</t>
  </si>
  <si>
    <t>Midlothian</t>
  </si>
  <si>
    <t>ANON-51P4-YHQY-N</t>
  </si>
  <si>
    <t>Angus</t>
  </si>
  <si>
    <t>ANON-51P4-YHAQ-W</t>
  </si>
  <si>
    <t>Quality of school dinners, particularly for those on adapted sets. Often overlooked and same options.</t>
  </si>
  <si>
    <t>ANON-51P4-YHB7-4</t>
  </si>
  <si>
    <t>How well pupils are listened to.</t>
  </si>
  <si>
    <t>A letter</t>
  </si>
  <si>
    <t>Talking to the kids one on one to see if there is anything the kids think there should be improved about the school.</t>
  </si>
  <si>
    <t>Independent school</t>
  </si>
  <si>
    <t>City of Edinburgh</t>
  </si>
  <si>
    <t>ANON-51P4-YH13-F</t>
  </si>
  <si>
    <t>no</t>
  </si>
  <si>
    <t>ANON-51P4-YHKA-Q</t>
  </si>
  <si>
    <t>ANON-51P4-YH9G-B</t>
  </si>
  <si>
    <t>Discussion groups picked randomly and not directed by SLT in a school</t>
  </si>
  <si>
    <t>ANON-51P4-YH9W-U</t>
  </si>
  <si>
    <t>Not Answered</t>
  </si>
  <si>
    <t>ANON-51P4-YHBP-W</t>
  </si>
  <si>
    <t>ANON-51P4-YHB9-6</t>
  </si>
  <si>
    <t>The provisions for ASN are very thin in mainstream yet there are not enough ASN/SEN provisions available for the children so they are lost in a system fighting against them.</t>
  </si>
  <si>
    <t>I think they should be inspected every 2</t>
  </si>
  <si>
    <t>Nursery</t>
  </si>
  <si>
    <t>Inverclyde</t>
  </si>
  <si>
    <t>ANON-51P4-YHCB-G</t>
  </si>
  <si>
    <t>ANON-51P4-YHBS-Z</t>
  </si>
  <si>
    <t>ANON-51P4-YGEJ-S</t>
  </si>
  <si>
    <t>How well school staff are trained to care for children with complex medical needs within ASN schools.  It is important for staff to have a basic understanding to be able to care for and protect a child properly.  In these schools NHS and Education need to work closely together and share medical information where necessary.</t>
  </si>
  <si>
    <t>I feel that in ASN schools inspections should be annually. These are the most vulnerable pupils in the whole education sector, most cannot speak themselves to communicate what is happening within these schools.  Parents need reassurance that our children are being cared for to the very highest of standards.</t>
  </si>
  <si>
    <t>Other – please write your ideas in the box below</t>
  </si>
  <si>
    <t>An online tool for parents to fill in with the children so that there is no influence from class teachers of what the children should say.  I also feel inspections should be out of the blue with No notice.  If the school is being run correctly the headteachers do not need time to prepare for an inspectors visit.</t>
  </si>
  <si>
    <t>Initially a report but if the school have failed in anyway inspectors should offer a meeting with parents to discuss and reassure the steps that will be taken to move forward.</t>
  </si>
  <si>
    <t>Inspections should be at random, regularly and unannounced.  Parents and children should receive a written letter or report to show how the school is performing and what needs are being or not being met,  meetings should be held to communicate directly with the parents if there is any serious issues or incidents.  Schools should be open and honest of what is going on within the school at all times,  either they are proud of it or not.</t>
  </si>
  <si>
    <t>Other, please state:</t>
  </si>
  <si>
    <t>Parent of ASN child</t>
  </si>
  <si>
    <t>East Ayrshire</t>
  </si>
  <si>
    <t>ANON-51P4-YHN6-F</t>
  </si>
  <si>
    <t>Other pupils behaviour in class should be looked at. This is important for understanding what the school is like the rest of the time when the inspectors aren't around. They should get a true picture of what the school is like, not just observe how schools are acting when HMIe are in.  Teachers might make their lessons better and bit more engaging when the inspectors are in.</t>
  </si>
  <si>
    <t>It would be good if every pupil experienced it at some point, but maybe every 5 years. A good range would be between 2-7 as a lot can change in a school in 7 years - not always for the better - so there needs to be regular visits, but also balance it with allowing the school enough time to change and improve.</t>
  </si>
  <si>
    <t>Get the pupils more involved – they are the ones experiencing the school. Harder questions for the pupils and more open-ended. Not just yes and no answers as sometimes you can't really say what you want to with 'yes' and 'no'.</t>
  </si>
  <si>
    <t>Something short - maybe short videos or social media style clips.  They should be broken down by theme so people can choose to watch the short ones they want to - not the whole thing.</t>
  </si>
  <si>
    <t>Pupils from one schools should go to another and give their views. Let pupils from other schools give their opinions and be involved in the inspection process. 
Speak to a wider range of pupils – not just chosen by the HT. Get the inspectors to randomly choose the pupils - otherwise you just get the pupils who say what the teachers want them to say.
Spend more time with pupils – build up rapport with them, rather than just cold questions. Shadow a pupil for a day. 
Inspections should happen with only a few days notice - enough time to set up a space for the inspectors but that's all. That way you'd see the true school. Give inspectors notice of the school timetable to avoid big events.</t>
  </si>
  <si>
    <t>We are a City Wide Pupil voice group and attend all secondary schools in Dundee.</t>
  </si>
  <si>
    <t>Dundee City</t>
  </si>
  <si>
    <t>ANON-51P4-YGCH-N</t>
  </si>
  <si>
    <t>Sometimes I think the toilets or playground should be checked.</t>
  </si>
  <si>
    <t>More detailed and clear advice on improving.</t>
  </si>
  <si>
    <t>Prefer not to say</t>
  </si>
  <si>
    <t>ANON-51P4-YHAA-D</t>
  </si>
  <si>
    <t>every month</t>
  </si>
  <si>
    <t>ANON-51P4-YHVU-P</t>
  </si>
  <si>
    <t>impotant words</t>
  </si>
  <si>
    <t>Stirling</t>
  </si>
  <si>
    <t>ANON-51P4-YH7B-4</t>
  </si>
  <si>
    <t>ANON-51P4-YHYK-F</t>
  </si>
  <si>
    <t>nope</t>
  </si>
  <si>
    <t>ANON-51P4-YG5K-A</t>
  </si>
  <si>
    <t>How well we embed and develop the spiritual growth of our children and understanding of out Catholic faith and identity.</t>
  </si>
  <si>
    <t>Inspection are delivered using the model Care Inspectorate use- unannounced visits. I feel this would give a truer refection of school life.</t>
  </si>
  <si>
    <t>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t>
  </si>
  <si>
    <t>ANON-51P4-YHF7-8</t>
  </si>
  <si>
    <t>The Senior Leaders in the school setting should share with the children and young people of the school information about the outcome of an inspection.</t>
  </si>
  <si>
    <t>ANON-51P4-YGDC-H</t>
  </si>
  <si>
    <t>Primary school</t>
  </si>
  <si>
    <t>ANON-51P4-YGWF-7</t>
  </si>
  <si>
    <t>* Closer look at health and well being routines - water bottles, etc
* Healthy food choices
* Fair distribution of technology across all schools - some schools have individual IPads, some have one per class.</t>
  </si>
  <si>
    <t>More regularly - every year or 2 
A school can change a lot in a short time, more inspections might mean more improvements</t>
  </si>
  <si>
    <t>* Informal greeting/meeting before inspections
* Children take inspectors on tour of what has changed since last visit
* Longer visits to classes</t>
  </si>
  <si>
    <t>North Lanarkshire</t>
  </si>
  <si>
    <t>ANON-51P4-YHS8-P</t>
  </si>
  <si>
    <t>be aware that it might change due to the headteacher leaving. could schools notify if a new headteacher is in the school.</t>
  </si>
  <si>
    <t>before they leave give a general assembly of their thoughts of the school.</t>
  </si>
  <si>
    <t>a weeks notice before the inspection.</t>
  </si>
  <si>
    <t>Shetland Islands</t>
  </si>
  <si>
    <t>ANON-51P4-YHCA-F</t>
  </si>
  <si>
    <t>Surprise visits to see what the school is like at different times. this would help to see if we are on track</t>
  </si>
  <si>
    <t>Come back every 3/4 years to see if we are on the right track</t>
  </si>
  <si>
    <t>Dumfries &amp; Galloway</t>
  </si>
  <si>
    <t>ANON-51P4-YHT9-R</t>
  </si>
  <si>
    <t>To make sure the classes are suitebull working spaces.</t>
  </si>
  <si>
    <t>Every one to two years in my opinion.</t>
  </si>
  <si>
    <t>A zoom or video call.</t>
  </si>
  <si>
    <t>Survey.</t>
  </si>
  <si>
    <t>Come unexpected so they can see what really goes on and so if they had to get ready to hide so that they don't get a bad report.</t>
  </si>
  <si>
    <t>ANON-51P4-YH3A-Y</t>
  </si>
  <si>
    <t>classroom culture and expectation,s
lesson plans ammount of information given thats given</t>
  </si>
  <si>
    <t>i think every 2 years because we need to make sure everyone is fine</t>
  </si>
  <si>
    <t>a discution
 a meating with the children</t>
  </si>
  <si>
    <t>dont just check the people in the school just check with the teacher to and see if the school is stable</t>
  </si>
  <si>
    <t>ANON-51P4-YGJY-D</t>
  </si>
  <si>
    <t>How does the school help with people tThat are getting bullied.</t>
  </si>
  <si>
    <t>I don’t have anything else.</t>
  </si>
  <si>
    <t>Taking groups of people to discuss the school.</t>
  </si>
  <si>
    <t>Give the Headteacher and teachers a pre warning of what they are going to do. If they don’t already do it.</t>
  </si>
  <si>
    <t>Aberdeenshire</t>
  </si>
  <si>
    <t>ANON-51P4-YHCC-H</t>
  </si>
  <si>
    <t>hi</t>
  </si>
  <si>
    <t>West Dunbartonshire</t>
  </si>
  <si>
    <t>ANON-51P4-YH3W-N</t>
  </si>
  <si>
    <t>6 years</t>
  </si>
  <si>
    <t>hihihihihi</t>
  </si>
  <si>
    <t>ANON-51P4-YHTJ-9</t>
  </si>
  <si>
    <t>hii</t>
  </si>
  <si>
    <t>ANON-51P4-YH38-P</t>
  </si>
  <si>
    <t>arer u ygay7</t>
  </si>
  <si>
    <t>iiiiiiiiiiiiiiiiiimmmmmmmmmmmmmmmmm dddddddduqrrrrrrrrrrrrrrrrrrrrrrrrrrnnnnnnnnnnnsscccccccccccccccccccccc xarssdr ououououy</t>
  </si>
  <si>
    <t>hiiiiiiiiiiiiiiiiiiiiiiiiiiiiiiiiiiiiiiiiiiiiiaiiiiiiiiiiiiimmmmmmmdddddddddddurnvc arrrrrrre youououououououo hhhhhhhhiiiiiiiiiiieiiiiiiiiiiiiiiiiieieieeiieeieehi</t>
  </si>
  <si>
    <t>ANON-51P4-YGDT-2</t>
  </si>
  <si>
    <t>Understanding children in the class because I feel the teachers do not really understand my brain/way I see the world, and should try to see my perspective, and understand me a little bit more.</t>
  </si>
  <si>
    <t>I think inspections should happen once every year, not any other answers.</t>
  </si>
  <si>
    <t>I think the teachers most of the time while telling inspectors about how the school is going they will only say the good things and not say the bad, and I think that should change.</t>
  </si>
  <si>
    <t>A video or in person telling them what they have found/think.</t>
  </si>
  <si>
    <t>I am not sure.</t>
  </si>
  <si>
    <t>ANON-51P4-YHSQ-F</t>
  </si>
  <si>
    <t>I don't know</t>
  </si>
  <si>
    <t>I don't</t>
  </si>
  <si>
    <t>ANON-51P4-YGAS-X</t>
  </si>
  <si>
    <t>not enough choses to chose from</t>
  </si>
  <si>
    <t>ANON-51P4-YGA3-X</t>
  </si>
  <si>
    <t>that i dont always get respected</t>
  </si>
  <si>
    <t>i dont know</t>
  </si>
  <si>
    <t>i dont think so</t>
  </si>
  <si>
    <t>ANON-51P4-YG5J-9</t>
  </si>
  <si>
    <t>i dont think so.</t>
  </si>
  <si>
    <t>Im really not sure I cant remember a lot.</t>
  </si>
  <si>
    <t>I dont think so.</t>
  </si>
  <si>
    <t>ANON-51P4-YGB1-W</t>
  </si>
  <si>
    <t>No I think everything is very important.</t>
  </si>
  <si>
    <t>I think the inspectors should come every 2 years</t>
  </si>
  <si>
    <t>I don't think we should be told that yous are coming to our school</t>
  </si>
  <si>
    <t>ANON-51P4-YH8W-T</t>
  </si>
  <si>
    <t>Out door learning</t>
  </si>
  <si>
    <t>once every 3 or 2 years</t>
  </si>
  <si>
    <t>I think inspecers are a good idea</t>
  </si>
  <si>
    <t>ANON-51P4-YHDP-Y</t>
  </si>
  <si>
    <t>I think every 3 years because a lot</t>
  </si>
  <si>
    <t>I think inspectors are a good idea because they can see the school for themself</t>
  </si>
  <si>
    <t>ANON-51P4-YHDS-2</t>
  </si>
  <si>
    <t>nope we don't have any ideas</t>
  </si>
  <si>
    <t>i think that they should be every year or so</t>
  </si>
  <si>
    <t>i think that every 2 to 3 years the inspectors should come to the schools!`</t>
  </si>
  <si>
    <t>ANON-51P4-YH8D-7</t>
  </si>
  <si>
    <t>An online app that allows you to write the answers and not just rushing through</t>
  </si>
  <si>
    <t>I think they should make assembly’s and tell people how well it’s going so far to make sure everyone knows what to not say that’s already been said</t>
  </si>
  <si>
    <t>ANON-51P4-YHVF-7</t>
  </si>
  <si>
    <t>No, they are all very important</t>
  </si>
  <si>
    <t>it should be every 2 years</t>
  </si>
  <si>
    <t>i think they should not tell them that there are inspections because they could act good on the inspection day but not on the normal days</t>
  </si>
  <si>
    <t>ANON-51P4-YH82-N</t>
  </si>
  <si>
    <t>I think inspections should be done at least every 2 to 3 years.</t>
  </si>
  <si>
    <t>i think you should not tell schools when the inspection is happening so that you can see what the school is like</t>
  </si>
  <si>
    <t>ANON-51P4-YH3E-3</t>
  </si>
  <si>
    <t>Coems 🤑</t>
  </si>
  <si>
    <t>Idk 🥀💔</t>
  </si>
  <si>
    <t>ANON-51P4-YHFF-Q</t>
  </si>
  <si>
    <t>i'm not really sure</t>
  </si>
  <si>
    <t>Highland</t>
  </si>
  <si>
    <t>ANON-51P4-YHE7-7</t>
  </si>
  <si>
    <t>Involve school councils</t>
  </si>
  <si>
    <t>Argyll &amp; Bute</t>
  </si>
  <si>
    <t>ANON-51P4-YH4T-K</t>
  </si>
  <si>
    <t>i think every 2 years</t>
  </si>
  <si>
    <t>kind of like just stay for a bit longer is all</t>
  </si>
  <si>
    <t>ANON-51P4-YG5D-3</t>
  </si>
  <si>
    <t>maybe they  should ask if they are happy or lerning</t>
  </si>
  <si>
    <t>well l think there should be more opshens</t>
  </si>
  <si>
    <t>l think they should tell the head teacher and call an assembly to give us more time to get ready they my come back to see if we have inprouved anything we needed to do the last time they were here</t>
  </si>
  <si>
    <t>ANON-51P4-YGC1-X</t>
  </si>
  <si>
    <t>Hhmmm not really. maybe like how you feel and like to talk to you about anything.</t>
  </si>
  <si>
    <t>like a whole 4 pages of questions</t>
  </si>
  <si>
    <t>ANON-51P4-YGDW-5</t>
  </si>
  <si>
    <t>Maybe that they could see the kind of play and are behaviour so they know how the staff/teachers/headteacher/and psa’s teach us to behave</t>
  </si>
  <si>
    <t>I think it should be every 3 years so they know how the school is doing</t>
  </si>
  <si>
    <t>Maybe they could visit for a day then give a video to head teacher then come back</t>
  </si>
  <si>
    <t>Glenbervie primary school</t>
  </si>
  <si>
    <t>ANON-51P4-YHCP-X</t>
  </si>
  <si>
    <t>How happy the children are.
What activities are available for children.
Ho well are they views are taking into account.</t>
  </si>
  <si>
    <t>More face to face discussions.</t>
  </si>
  <si>
    <t>ANON-51P4-YHC7-5</t>
  </si>
  <si>
    <t>No the are all important</t>
  </si>
  <si>
    <t>i think inspections should take place every 1 to 2 years.</t>
  </si>
  <si>
    <t>a discussion would be better for p 1 to 3 and a questionnaire would be better for  the rest.</t>
  </si>
  <si>
    <t>The video is better because it explains your mistakes</t>
  </si>
  <si>
    <t>more frequent visits and not use grades that are nearly impossible to achieve.</t>
  </si>
  <si>
    <t>ANON-51P4-YH8T-Q</t>
  </si>
  <si>
    <t>More visits to class</t>
  </si>
  <si>
    <t>ANON-51P4-YGND-V</t>
  </si>
  <si>
    <t>I feel that inspectors should come once every 2 years to see how the school has changed.</t>
  </si>
  <si>
    <t>I think it is good for the inspectors to see through the children eyes.</t>
  </si>
  <si>
    <t>A video is the easiest way for more than one person to hear at once.</t>
  </si>
  <si>
    <t>N/A</t>
  </si>
  <si>
    <t>ANON-51P4-YGDN-V</t>
  </si>
  <si>
    <t>ANON-51P4-YHDM-V</t>
  </si>
  <si>
    <t>The behaviour</t>
  </si>
  <si>
    <t>Idk</t>
  </si>
  <si>
    <t>Talk in a room with the children</t>
  </si>
  <si>
    <t>ANON-51P4-YHMY-H</t>
  </si>
  <si>
    <t>ANON-51P4-YH8G-A</t>
  </si>
  <si>
    <t>no ideas</t>
  </si>
  <si>
    <t>ANON-51P4-YHYF-A</t>
  </si>
  <si>
    <t>Every year</t>
  </si>
  <si>
    <t>ANON-51P4-YGNU-D</t>
  </si>
  <si>
    <t>ANON-51P4-YGDB-G</t>
  </si>
  <si>
    <t>forms</t>
  </si>
  <si>
    <t>:)</t>
  </si>
  <si>
    <t>ANON-51P4-YG5B-1</t>
  </si>
  <si>
    <t>I think that my school should (really!!!!!) have a nurses office and a student club (run by 2-5 students running) and WE (students) get to pick our learning\education (for all you british people)</t>
  </si>
  <si>
    <t>I think they should be done every term (or after every holiday if you dont know what term means)</t>
  </si>
  <si>
    <t>I think it should be a website which asks questions about your school</t>
  </si>
  <si>
    <t>No i will not write in the box</t>
  </si>
  <si>
    <t>No i dont</t>
  </si>
  <si>
    <t>ANON-51P4-YGD9-7</t>
  </si>
  <si>
    <t>classroom culture and expectation
lesson plans and amount giving
classroom noise</t>
  </si>
  <si>
    <t>No i dont but i am sure that uther people do.</t>
  </si>
  <si>
    <t>ANON-51P4-YGWM-E</t>
  </si>
  <si>
    <t>i really just wnat people to be kind and treat poeple how they wanna get treated and eveyone is spiecal in there own way</t>
  </si>
  <si>
    <t>i dont reallly think it matters but i want it to be evey 2 years to check up</t>
  </si>
  <si>
    <t>i dont really know what to say</t>
  </si>
  <si>
    <t>no i like eveything eveyone they treat us like were nice and we are no matter what!</t>
  </si>
  <si>
    <t>ANON-51P4-YHFP-1</t>
  </si>
  <si>
    <t>no no no no no no no no no no no no no no no no no no no no no no no no no no no no no no</t>
  </si>
  <si>
    <t>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t>
  </si>
  <si>
    <t>ANON-51P4-YHPC-X</t>
  </si>
  <si>
    <t>They just give us icepacks if we are 💀💀💀💀💀💀💀💀💀💀💀💀💀💀💀💀💀💀💀💀💀💀💀💀💀💀💀💀💀💀💀💀💀💀💀💀💀💀💀💀💀💀💀💀💀💀💀💀💀💀💀💀💀💀💀💀💀💀💀💀💀💀💀💀💀💀💀💀💀💀💀💀💀💀💀💀💀💀💀💀💀💀💀💀💀💀💀💀💀💀💀💀💀💀💀💀💀💀💀💀💀💀💀💀💀💀💀💀💀💀💀💀💀💀💀💀💀💀💀💀💀💀💀💀💀💀💀💀💀💀💀💀💀💀💀💀💀💀💀💀💀💀💀💀💀💀💀💀💀💀💀💀💀💀💀💀💀💀💀💀💀💀💀💀💀💀💀💀💀💀💀💀💀💀💀💀💀💀💀💀💀💀💀💀💀💀💀💀💀💀💀💀💀💀💀💀💀💀💀💀💀💀💀💀💀💀💀💀💀💀💀💀💀💀💀💀💀💀💀💀💀💀💀💀💀💀💀💀💀💀💀💀💀💀💀💀💀💀💀💀💀💀💀💀💀💀💀💀💀💀💀💀💀💀💀💀💀💀💀💀💀💀💀💀💀💀💀💀💀💀💀💀💀💀💀💀💀💀💀💀💀💀💀💀💀💀💀💀💀💀💀💀💀💀💀💀💀💀💀💀💀💀💀💀💀💀💀💀💀💀💀💀💀💀💀💀💀💀💀💀💀💀💀💀💀💀💀💀💀💀💀💀💀💀💀💀💀💀💀💀💀💀💀💀💀💀💀💀💀💀💀💀💀💀💀💀</t>
  </si>
  <si>
    <t>NO</t>
  </si>
  <si>
    <t>NO NO NOOOOO</t>
  </si>
  <si>
    <t>ANON-51P4-YGD6-4</t>
  </si>
  <si>
    <t>how my school respects the inspectors</t>
  </si>
  <si>
    <t>Yes, I think that inspections should be held once a year and a suprise so the school thats being expecting inspected they'll tell there pupils to be good when there usally bad so the inpectors will come in randomly thanks for having me!</t>
  </si>
  <si>
    <t>Nothing to add here!</t>
  </si>
  <si>
    <t>No thanks for asking!</t>
  </si>
  <si>
    <t>ANON-51P4-YGP5-F</t>
  </si>
  <si>
    <t>No. They are all important.</t>
  </si>
  <si>
    <t>My personel opinion is that at least once every 2 years . If possible.</t>
  </si>
  <si>
    <t>Maybe the HMI could visit at an assembly or if not able video call.</t>
  </si>
  <si>
    <t>No. I think the questionare covered it all.</t>
  </si>
  <si>
    <t>ANON-51P4-YH8C-6</t>
  </si>
  <si>
    <t>its all i need to tell</t>
  </si>
  <si>
    <t>i don,t know</t>
  </si>
  <si>
    <t>nope
bye</t>
  </si>
  <si>
    <t>ANON-51P4-YGD7-5</t>
  </si>
  <si>
    <t>Forest school  I think you should look everywhere</t>
  </si>
  <si>
    <t>Once every ten years</t>
  </si>
  <si>
    <t>Send an email to the head teacher</t>
  </si>
  <si>
    <t>Ask them</t>
  </si>
  <si>
    <t>ANON-51P4-YHD8-7</t>
  </si>
  <si>
    <t>not sure</t>
  </si>
  <si>
    <t>ANON-51P4-YHUE-5</t>
  </si>
  <si>
    <t>ANON-51P4-YHM4-C</t>
  </si>
  <si>
    <t>Or maybe 3</t>
  </si>
  <si>
    <t>Stay in class longer</t>
  </si>
  <si>
    <t>ANON-51P4-YGN9-H</t>
  </si>
  <si>
    <t>Tell children how they’ve done after the report</t>
  </si>
  <si>
    <t>ANON-51P4-YHCY-7</t>
  </si>
  <si>
    <t>every 3 years</t>
  </si>
  <si>
    <t>or you could so a  call / face time</t>
  </si>
  <si>
    <t>the school should not be told if the inspectors are coming because schools could be changing stuff on the day it happens.</t>
  </si>
  <si>
    <t>ANON-51P4-YH3V-M</t>
  </si>
  <si>
    <t>They should see how well the children understand the teachers when they are learning something new.</t>
  </si>
  <si>
    <t>inspecters should inspect at least every year.</t>
  </si>
  <si>
    <t>they should ask them what they have learned while theyre learning about and how well the learning going on and if they understand and they should also ask how the children listen to the teacher when it is noisy and intense</t>
  </si>
  <si>
    <t>They should tell the head teacher first then give them a letter with a report in it or they come into the classroom</t>
  </si>
  <si>
    <t>They could give them a job with all the stuff they are learning about or what they have learnt so far in the year in primary then the inspecters will ask them what has been happining at lunch or break bad or good.</t>
  </si>
  <si>
    <t>ANON-51P4-YGCT-1</t>
  </si>
  <si>
    <t>How well the children collaborate.</t>
  </si>
  <si>
    <t>If you are doing an inspection do more than one day.</t>
  </si>
  <si>
    <t>If you have houses in your  school you could bring it up at a house meeting.</t>
  </si>
  <si>
    <t>They should make it be more exciting than nerve-racking.</t>
  </si>
  <si>
    <t>ANON-51P4-YHV1-J</t>
  </si>
  <si>
    <t>The lunches we need better ones! The playground, The classrooms, The bathrooms.</t>
  </si>
  <si>
    <t>Maybe to see how the school are doing maybe twice a year</t>
  </si>
  <si>
    <t>An online website or app to tell them their true feelings without being watched or under pressure</t>
  </si>
  <si>
    <t>A online message a face to face message</t>
  </si>
  <si>
    <t>To come to the school for a week to see what’s happening or come unexpectedly so they cannot prepare so you see what’s really going on</t>
  </si>
  <si>
    <t>East Renfrewshire</t>
  </si>
  <si>
    <t>ANON-51P4-YH6F-7</t>
  </si>
  <si>
    <t>how well the art and pe is in our school</t>
  </si>
  <si>
    <t>every 2 years bc i say so</t>
  </si>
  <si>
    <t>at asembaly
online insta/facebook</t>
  </si>
  <si>
    <t>to make shuer the school does not know about the inspection so then the schools how are bad will endup beacuming good</t>
  </si>
  <si>
    <t>ANON-51P4-YH88-U</t>
  </si>
  <si>
    <t>making sure everyone has support and friendly teachers.</t>
  </si>
  <si>
    <t>We think every 3 years as we feel like it would be the perfect amount for inspections in school,its not too short nor too long.</t>
  </si>
  <si>
    <t>a zoom call or video</t>
  </si>
  <si>
    <t>We think these ideas are good,but also have a zoom meeting/call to talk about how well their school is doing,and what they could improve on.</t>
  </si>
  <si>
    <t>We think that every 3 years would be the perfect amount for inspectors coming into schools,its not to quick and not too short.</t>
  </si>
  <si>
    <t>ANON-51P4-YH8Q-M</t>
  </si>
  <si>
    <t>I think they should learn a bit more about student groups because it is very important that students voices are heard !</t>
  </si>
  <si>
    <t>as pupils we think the school should be inspected at least once every year</t>
  </si>
  <si>
    <t>We think there is nothing wrong ,we like how our captains get the responsibility to tour inspectors around the school.</t>
  </si>
  <si>
    <t>ANON-51P4-YHVC-4</t>
  </si>
  <si>
    <t>Happy with how it is just now.</t>
  </si>
  <si>
    <t>We were quite happy with how our inspection went. We were made to feel comfortable.
We think our HTs could be part of discussions because they are really nice but for some schools their HT might not be so nice so they might be better to not be in discussions.</t>
  </si>
  <si>
    <t>ANON-51P4-YHD1-Z</t>
  </si>
  <si>
    <t>I think inspectors should look at the whole, including breaks and lunch.</t>
  </si>
  <si>
    <t>I think every 5 or 7 years, because every inspection is a lot of work, and by the end of the inspection, they have a lot of info that will probably take maybe a couple of years to improve your grade</t>
  </si>
  <si>
    <t>they could tell them, and maybe their senior teachers can ask them questions that the inspectors might ask.</t>
  </si>
  <si>
    <t>i think like a video for younger people and people who stuggle to read or cant really understand.</t>
  </si>
  <si>
    <t>You could maybe, if inspectors can't make it to the school, they could ask you about your school and you can tell them about diffrent places</t>
  </si>
  <si>
    <t>ANON-51P4-YHE6-6</t>
  </si>
  <si>
    <t>ANON-51P4-YHWJ-C</t>
  </si>
  <si>
    <t>ANON-51P4-YHWV-R</t>
  </si>
  <si>
    <t>ANON-51P4-YHWW-S</t>
  </si>
  <si>
    <t>A disscution</t>
  </si>
  <si>
    <t>ANON-51P4-YHW7-S</t>
  </si>
  <si>
    <t>ANON-51P4-YHPH-3</t>
  </si>
  <si>
    <t>ANON-51P4-YHWU-Q</t>
  </si>
  <si>
    <t>ANON-51P4-YHPQ-C</t>
  </si>
  <si>
    <t>ANON-51P4-YHP4-F</t>
  </si>
  <si>
    <t>do you feel treeted in school</t>
  </si>
  <si>
    <t>ANON-51P4-YHP1-C</t>
  </si>
  <si>
    <t>the school to have less notice and for 1 week instead of 2,3,4 weeks</t>
  </si>
  <si>
    <t>ANON-51P4-YHWR-M</t>
  </si>
  <si>
    <t>ANON-51P4-YHW3-N</t>
  </si>
  <si>
    <t>ANON-51P4-YHWG-9</t>
  </si>
  <si>
    <t>ANON-51P4-YHWE-7</t>
  </si>
  <si>
    <t>ANON-51P4-YHWA-3</t>
  </si>
  <si>
    <t>Maybe a 6 page questionnaire</t>
  </si>
  <si>
    <t>ANON-51P4-YHWK-D</t>
  </si>
  <si>
    <t>ANON-51P4-YHWF-8</t>
  </si>
  <si>
    <t>a bit of both, a questionnaire and a group discussion</t>
  </si>
  <si>
    <t>ANON-51P4-YHPY-M</t>
  </si>
  <si>
    <t>ANON-51P4-YHWZ-V</t>
  </si>
  <si>
    <t>ANON-51P4-YHW5-Q</t>
  </si>
  <si>
    <t>Maybe how healthy and tasty the food is so children enjoy it more</t>
  </si>
  <si>
    <t>Well if they take a long time the schools could go crazy in the time you leave yet are so responsible when your here. It is something that could give you a sign of what the school is really like maybe? I don't know</t>
  </si>
  <si>
    <t>I put two down because a video is fine, but maybe make it fun and entertaining not just talking</t>
  </si>
  <si>
    <t>ANON-51P4-YHW8-T</t>
  </si>
  <si>
    <t>ANON-51P4-YHPT-F</t>
  </si>
  <si>
    <t>Look at the choice of playground spaces and toys and try to help schools develop outdoor learning.  We think it is important.
'</t>
  </si>
  <si>
    <t>Plus Padlet and something that helps younger children to share their views.</t>
  </si>
  <si>
    <t>A video would suit all ages</t>
  </si>
  <si>
    <t>ANON-51P4-YHC1-Y</t>
  </si>
  <si>
    <t>How happy children are?
Importance of school values.
pupil behaviour</t>
  </si>
  <si>
    <t>come and spend a day following one of us so that they can see what a typical day is like.</t>
  </si>
  <si>
    <t>All of them so that everyone has a voice.</t>
  </si>
  <si>
    <t>Everyone can access a video, including the nursery</t>
  </si>
  <si>
    <t>Falkirk</t>
  </si>
  <si>
    <t>ANON-51P4-YHEF-P</t>
  </si>
  <si>
    <t>ANON-51P4-YHDD-K</t>
  </si>
  <si>
    <t>ANON-51P4-YHDY-8</t>
  </si>
  <si>
    <t>ANON-51P4-YHD6-5</t>
  </si>
  <si>
    <t>ANON-51P4-YHDX-7</t>
  </si>
  <si>
    <t>Outdoor learning areas like Forest school and Gardening gang.</t>
  </si>
  <si>
    <t>ANON-51P4-YHD2-1</t>
  </si>
  <si>
    <t>more outdoor</t>
  </si>
  <si>
    <t>mabye one expection every 10 months</t>
  </si>
  <si>
    <t>mabye the head teacher dosent tell you so it is a surprise and then you can get the best inspection</t>
  </si>
  <si>
    <t>im not sure</t>
  </si>
  <si>
    <t>ANON-51P4-YHD9-8</t>
  </si>
  <si>
    <t>Learning outdoors.</t>
  </si>
  <si>
    <t>ANON-51P4-YHDN-W</t>
  </si>
  <si>
    <t>Maybe outdoor learning is a good question</t>
  </si>
  <si>
    <t>ANON-51P4-YHDT-3</t>
  </si>
  <si>
    <t>. school lunches
. out door learning
. school uniform</t>
  </si>
  <si>
    <t>a questionnaire 
a disscussion
i think both</t>
  </si>
  <si>
    <t>ANON-51P4-YHDF-N</t>
  </si>
  <si>
    <t>20 years</t>
  </si>
  <si>
    <t>ANON-51P4-YHDB-H</t>
  </si>
  <si>
    <t>ANON-51P4-YHD7-6</t>
  </si>
  <si>
    <t>Outdoor learnings.
Learning in a forest to look after animals.</t>
  </si>
  <si>
    <t>ANON-51P4-YHDW-6</t>
  </si>
  <si>
    <t>ANON-51P4-YHD3-2</t>
  </si>
  <si>
    <t>ANON-51P4-YHVH-9</t>
  </si>
  <si>
    <t>How well pupils communicate with others.
How well pupils are included.
All pupils get a voice.
Pupils are learning well.
The levels we should be at.</t>
  </si>
  <si>
    <t>North Ayrshire</t>
  </si>
  <si>
    <t>ANON-51P4-YHVM-E</t>
  </si>
  <si>
    <t>Not just "How well you are supported to look after and improve your health and wellbeing" but how the school supports our health and wellbeing (especially mental health and wellbeing)
How well schools are learning for sustainability and protecting the planet.</t>
  </si>
  <si>
    <t>We feel that gives time for changes to happen and be part of the school. 
You could my have mini check ins/ calls/emails to see if there is progress or challenges.</t>
  </si>
  <si>
    <t>ANON-51P4-YHV9-T</t>
  </si>
  <si>
    <t>ANON-51P4-YHMH-Z</t>
  </si>
  <si>
    <t>ANON-51P4-YHT4-K</t>
  </si>
  <si>
    <t>ANON-51P4-YHMP-8</t>
  </si>
  <si>
    <t>Nope</t>
  </si>
  <si>
    <t>ANON-51P4-YHM7-F</t>
  </si>
  <si>
    <t>ANON-51P4-YHM9-H</t>
  </si>
  <si>
    <t>ANON-51P4-YHTC-2</t>
  </si>
  <si>
    <t>ANON-51P4-YHTH-7</t>
  </si>
  <si>
    <t>ANON-51P4-YHMS-B</t>
  </si>
  <si>
    <t>ANON-51P4-YHMV-E</t>
  </si>
  <si>
    <t>ANON-51P4-YHMB-T</t>
  </si>
  <si>
    <t>ANON-51P4-YHMW-F</t>
  </si>
  <si>
    <t>No thank you</t>
  </si>
  <si>
    <t>14 years</t>
  </si>
  <si>
    <t>ANON-51P4-YHMC-U</t>
  </si>
  <si>
    <t>I’m not sure.</t>
  </si>
  <si>
    <t>No.</t>
  </si>
  <si>
    <t>ANON-51P4-YHMD-V</t>
  </si>
  <si>
    <t>Every 2 years</t>
  </si>
  <si>
    <t>ANON-51P4-YHM8-G</t>
  </si>
  <si>
    <t>They should look at the kindness in the muga</t>
  </si>
  <si>
    <t>ANON-51P4-YHMT-C</t>
  </si>
  <si>
    <t>ANON-51P4-YHMM-5</t>
  </si>
  <si>
    <t>ANON-51P4-YHMJ-2</t>
  </si>
  <si>
    <t>ANON-51P4-YHMX-G</t>
  </si>
  <si>
    <t>how important it is to give encouragement 
is there evidence of following gospel values</t>
  </si>
  <si>
    <t>a video that can be shared at assembly</t>
  </si>
  <si>
    <t>ANON-51P4-YHTS-J</t>
  </si>
  <si>
    <t>Pupils behaviour
How pupils get on in learning</t>
  </si>
  <si>
    <t>I think inspections should happen at least once every year</t>
  </si>
  <si>
    <t>West Lothian</t>
  </si>
  <si>
    <t>ANON-51P4-YHTB-1</t>
  </si>
  <si>
    <t>Pupils behaviour
How they get on at learning</t>
  </si>
  <si>
    <t>I think inspectors should come in the school 2 times per year</t>
  </si>
  <si>
    <t>ANON-51P4-YHTN-D</t>
  </si>
  <si>
    <t>Western Isles (Eilean Siar)</t>
  </si>
  <si>
    <t>ANON-51P4-YHT5-M</t>
  </si>
  <si>
    <t>ANON-51P4-YHTU-M</t>
  </si>
  <si>
    <t>ANON-51P4-YHTV-N</t>
  </si>
  <si>
    <t>ANON-51P4-YHZ6-U</t>
  </si>
  <si>
    <t>ANON-51P4-YHX1-M</t>
  </si>
  <si>
    <t>ANON-51P4-YHXZ-W</t>
  </si>
  <si>
    <t>ANON-51P4-YHZP-N</t>
  </si>
  <si>
    <t>ANON-51P4-YHXY-V</t>
  </si>
  <si>
    <t>ANON-51P4-YHX4-Q</t>
  </si>
  <si>
    <t>ANON-51P4-YH3F-4</t>
  </si>
  <si>
    <t>14 yers</t>
  </si>
  <si>
    <t>ANON-51P4-YHTE-4</t>
  </si>
  <si>
    <t>ANON-51P4-YHX2-N</t>
  </si>
  <si>
    <t>ANON-51P4-YHTG-6</t>
  </si>
  <si>
    <t>ANON-51P4-YH8N-H</t>
  </si>
  <si>
    <t>No, they are all very important.</t>
  </si>
  <si>
    <t>It should take place more often because if it was once every 5-10 years the schools could be acting good for that one day then after it the rest of the years the teachers could possibly change and not give students a good education.</t>
  </si>
  <si>
    <t>ANON-51P4-YH8B-5</t>
  </si>
  <si>
    <t>No they are all really important</t>
  </si>
  <si>
    <t>every one year</t>
  </si>
  <si>
    <t>ANON-51P4-YH84-Q</t>
  </si>
  <si>
    <t>No i think they are all important.</t>
  </si>
  <si>
    <t>I think it should be every two years.</t>
  </si>
  <si>
    <t>ANON-51P4-YH3U-K</t>
  </si>
  <si>
    <t>I think inspectors should come in every 2 to 3 years and dont tell people that your coming in, but you cold sometimes tell them ur coming in on a specific month but not the date because they could prepare and do things they have never done before but then go back to not doing what they should be doing.</t>
  </si>
  <si>
    <t>no yputr</t>
  </si>
  <si>
    <t>ftjfuodfhduhefsgrdyhcgysk fy</t>
  </si>
  <si>
    <t>mkpmk</t>
  </si>
  <si>
    <t>ANON-51P4-YH8S-P</t>
  </si>
  <si>
    <t>I think inspectors should look for the ways that people around you act!👍</t>
  </si>
  <si>
    <t>You should tell the schools in a month you are coming in but not the specific day.
Also you should inspect a school once every 1-2 years because a lot can change in 10 years!</t>
  </si>
  <si>
    <t>ANON-51P4-YH83-P</t>
  </si>
  <si>
    <t>How well do we show our meta skills in our learning.
How well does teachers support our different views.</t>
  </si>
  <si>
    <t>We think that schools should be inspected every 3-5 years. 
We don't think it should be 10 years because that means a lot can change and some people won't get the chance to experience a inspection.</t>
  </si>
  <si>
    <t>We think that a person should tell us what we could do to improve.</t>
  </si>
  <si>
    <t>ANON-51P4-YH81-M</t>
  </si>
  <si>
    <t>ANON-51P4-YHHC-P</t>
  </si>
  <si>
    <t>Maybe at the end of the day they can gather everyone and tell them how we did.</t>
  </si>
  <si>
    <t>ANON-51P4-YH8K-E</t>
  </si>
  <si>
    <t>i think they should just come in on any day so the teachers cant tell pupils how to act</t>
  </si>
  <si>
    <t>ANON-51P4-YH1C-Y</t>
  </si>
  <si>
    <t>ANON-51P4-YH7Q-K</t>
  </si>
  <si>
    <t>how well do they help you learn meta skills   when the inspectors are in they should look at peoples true selves so instead of telling the school 3 weeks in advanced come in randomly</t>
  </si>
  <si>
    <t>once every year</t>
  </si>
  <si>
    <t>ANON-51P4-YH8R-N</t>
  </si>
  <si>
    <t>i think that inspectors should just come in at a random time so the school has to be their selfs</t>
  </si>
  <si>
    <t>ANON-51P4-YHRU-J</t>
  </si>
  <si>
    <t>ANON-51P4-YH7W-S</t>
  </si>
  <si>
    <t>Every 3-4 years</t>
  </si>
  <si>
    <t>An e-mail</t>
  </si>
  <si>
    <t>ANON-51P4-YHGX-A</t>
  </si>
  <si>
    <t>less than 5 years</t>
  </si>
  <si>
    <t>p4 and above a questionnaire
p3 and below a discussion</t>
  </si>
  <si>
    <t>pupil council discuss main points with dht/ht</t>
  </si>
  <si>
    <t>ANON-51P4-YH64-N</t>
  </si>
  <si>
    <t>am not sure</t>
  </si>
  <si>
    <t>dont know</t>
  </si>
  <si>
    <t>ANON-51P4-YH66-Q</t>
  </si>
  <si>
    <t>ANON-51P4-YH6N-F</t>
  </si>
  <si>
    <t>ANON-51P4-YH6Z-U</t>
  </si>
  <si>
    <t>what the school was like before the inspection</t>
  </si>
  <si>
    <t>they should come in randomly so u can see what school realy like</t>
  </si>
  <si>
    <t>ANON-51P4-YH6W-R</t>
  </si>
  <si>
    <t>not at all</t>
  </si>
  <si>
    <t>an online website</t>
  </si>
  <si>
    <t>ANON-51P4-YH68-S</t>
  </si>
  <si>
    <t>ANON-51P4-YH6R-K</t>
  </si>
  <si>
    <t>ANON-51P4-YH6U-P</t>
  </si>
  <si>
    <t>ANON-51P4-YH4Y-R</t>
  </si>
  <si>
    <t>toilets desks.</t>
  </si>
  <si>
    <t>2 hours</t>
  </si>
  <si>
    <t>ANON-51P4-YH4G-6</t>
  </si>
  <si>
    <t>ANON-51P4-YH4K-A</t>
  </si>
  <si>
    <t>survey</t>
  </si>
  <si>
    <t>ANON-51P4-YHFH-S</t>
  </si>
  <si>
    <t>ANON-51P4-YH4E-4</t>
  </si>
  <si>
    <t>ANON-51P4-YHFQ-2</t>
  </si>
  <si>
    <t>ANON-51P4-YH4A-Z</t>
  </si>
  <si>
    <t>ANON-51P4-YHF2-3</t>
  </si>
  <si>
    <t>theres nothing bad everything in our school is important</t>
  </si>
  <si>
    <t>ANON-51P4-YHF1-2</t>
  </si>
  <si>
    <t>ANON-51P4-YH48-Q</t>
  </si>
  <si>
    <t>what do the children eat?
#
how many children go here?
#
how much do they get outside?#</t>
  </si>
  <si>
    <t>every 1 year .</t>
  </si>
  <si>
    <t>South Ayrshire</t>
  </si>
  <si>
    <t>ANON-51P4-YHFD-N</t>
  </si>
  <si>
    <t>to see if children likes going to the school</t>
  </si>
  <si>
    <t>maybe once a year or 2 years</t>
  </si>
  <si>
    <t>ANON-51P4-YHFK-V</t>
  </si>
  <si>
    <t>Once every 2 year</t>
  </si>
  <si>
    <t>ANON-51P4-YHFG-R</t>
  </si>
  <si>
    <t>Outside education.</t>
  </si>
  <si>
    <t>Once every 3 years</t>
  </si>
  <si>
    <t>ANON-51P4-YHFJ-U</t>
  </si>
  <si>
    <t>ANON-51P4-YHYS-Q</t>
  </si>
  <si>
    <t>ANON-51P4-YHYV-T</t>
  </si>
  <si>
    <t>calm room</t>
  </si>
  <si>
    <t>ANON-51P4-YHFE-P</t>
  </si>
  <si>
    <t>midlothian</t>
  </si>
  <si>
    <t>ANON-51P4-YHYW-U</t>
  </si>
  <si>
    <t>for the bit where i did in the  middle some people go to the hub and some do not</t>
  </si>
  <si>
    <t>ANON-51P4-YHYN-J</t>
  </si>
  <si>
    <t>ANON-51P4-YHYJ-E</t>
  </si>
  <si>
    <t>ANON-51P4-YHYB-6</t>
  </si>
  <si>
    <t>every 1year</t>
  </si>
  <si>
    <t>ANON-51P4-YHY8-V</t>
  </si>
  <si>
    <t>no :3</t>
  </si>
  <si>
    <t>ANON-51P4-YHSH-6</t>
  </si>
  <si>
    <t>ANON-51P4-YHYU-S</t>
  </si>
  <si>
    <t>Aberdeen City</t>
  </si>
  <si>
    <t>ANON-51P4-YHY5-S</t>
  </si>
  <si>
    <t>ANON-51P4-YHYA-5</t>
  </si>
  <si>
    <t>ANON-51P4-YHS1-F</t>
  </si>
  <si>
    <t>ANON-51P4-YHYG-B</t>
  </si>
  <si>
    <t>Visitors should stay for longer.</t>
  </si>
  <si>
    <t>Every year.</t>
  </si>
  <si>
    <t>ANON-51P4-YHY6-T</t>
  </si>
  <si>
    <t>ANON-51P4-YHYR-P</t>
  </si>
  <si>
    <t>ANON-51P4-YHY3-Q</t>
  </si>
  <si>
    <t>in person</t>
  </si>
  <si>
    <t>ANON-51P4-YHYZ-X</t>
  </si>
  <si>
    <t>East Lothian</t>
  </si>
  <si>
    <t>ANON-51P4-YHS9-Q</t>
  </si>
  <si>
    <t>ANON-51P4-YGNY-H</t>
  </si>
  <si>
    <t>ANON-51P4-YGNP-8</t>
  </si>
  <si>
    <t>ANON-51P4-YGNT-C</t>
  </si>
  <si>
    <t>ANON-51P4-YGN2-A</t>
  </si>
  <si>
    <t>ANON-51P4-YGNS-B</t>
  </si>
  <si>
    <t>ANON-51P4-YGNM-5</t>
  </si>
  <si>
    <t>4</t>
  </si>
  <si>
    <t>ANON-51P4-YGN6-E</t>
  </si>
  <si>
    <t>ANON-51P4-YGNB-T</t>
  </si>
  <si>
    <t>ANON-51P4-YGNW-F</t>
  </si>
  <si>
    <t>ANON-51P4-YGN7-F</t>
  </si>
  <si>
    <t>I don’t know</t>
  </si>
  <si>
    <t>ANON-51P4-YGNZ-J</t>
  </si>
  <si>
    <t>ANON-51P4-YGNK-3</t>
  </si>
  <si>
    <t>Verbally</t>
  </si>
  <si>
    <t>ANON-51P4-YGNV-E</t>
  </si>
  <si>
    <t>I love my school and I love my friends and teachers</t>
  </si>
  <si>
    <t>ANON-51P4-YGNR-A</t>
  </si>
  <si>
    <t>ANON-51P4-YGNE-W</t>
  </si>
  <si>
    <t>It’s better to come more</t>
  </si>
  <si>
    <t>ANON-51P4-YGNG-Y</t>
  </si>
  <si>
    <t>ANON-51P4-YGNA-S</t>
  </si>
  <si>
    <t>ANON-51P4-YGWX-S</t>
  </si>
  <si>
    <t>ANON-51P4-YGQK-6</t>
  </si>
  <si>
    <t>have fun</t>
  </si>
  <si>
    <t>ANON-51P4-YGW6-Q</t>
  </si>
  <si>
    <t>classroom culture and expectations.
classroom noise.
lesson plans and amount of information given.</t>
  </si>
  <si>
    <t>ANON-51P4-YGWS-M</t>
  </si>
  <si>
    <t>ANON-51P4-YGW7-R</t>
  </si>
  <si>
    <t>how much your information your teacher gives you
classroom noise
😀</t>
  </si>
  <si>
    <t>an online email to school</t>
  </si>
  <si>
    <t>ANON-51P4-YGWW-R</t>
  </si>
  <si>
    <t>classroom noise
 lesson plans</t>
  </si>
  <si>
    <t>ANON-51P4-YGWB-3</t>
  </si>
  <si>
    <t>ANON-51P4-YGJX-C</t>
  </si>
  <si>
    <t>classroom culture and expectation.
lessons plans and account information given.
classroom noise.</t>
  </si>
  <si>
    <t>ANON-51P4-YGWT-N</t>
  </si>
  <si>
    <t>ANON-51P4-YGW9-T</t>
  </si>
  <si>
    <t>ANON-51P4-YGW3-M</t>
  </si>
  <si>
    <t>ANON-51P4-YGQV-H</t>
  </si>
  <si>
    <t>noise class</t>
  </si>
  <si>
    <t>ANON-51P4-YGWN-F</t>
  </si>
  <si>
    <t>lesson plans and amount of information given</t>
  </si>
  <si>
    <t>ANON-51P4-YGQ5-G</t>
  </si>
  <si>
    <t>ANON-51P4-YGQA-V</t>
  </si>
  <si>
    <t>ANON-51P4-YGJS-7</t>
  </si>
  <si>
    <t>ANON-51P4-YGQE-Z</t>
  </si>
  <si>
    <t>classroom culture and expectations.</t>
  </si>
  <si>
    <t>ANON-51P4-YGW2-K</t>
  </si>
  <si>
    <t>The way children feel in school and how being a Catholic school helps our wellbeing and our school values.</t>
  </si>
  <si>
    <t>Schools should be able to ask for an inspection or be able to request longer time (maybe 6 months).  Have an option of when would be the best time for the school as you might have trips or Christmas activities.</t>
  </si>
  <si>
    <t>Send a video recording or meet online.</t>
  </si>
  <si>
    <t>ANON-51P4-YGPV-G</t>
  </si>
  <si>
    <t>The resources we have.  The rooms and space we have.</t>
  </si>
  <si>
    <t>ANON-51P4-YGC8-5</t>
  </si>
  <si>
    <t>ANON-51P4-YGPR-C</t>
  </si>
  <si>
    <t>ANON-51P4-YGE8-7</t>
  </si>
  <si>
    <t>ANON-51P4-YGC9-6</t>
  </si>
  <si>
    <t>at least every 2 years</t>
  </si>
  <si>
    <t>ANON-51P4-YGCN-U</t>
  </si>
  <si>
    <t>ANON-51P4-YGCP-W</t>
  </si>
  <si>
    <t>ANON-51P4-YGC6-3</t>
  </si>
  <si>
    <t>ANON-51P4-YGCB-F</t>
  </si>
  <si>
    <t>ANON-51P4-YGCM-T</t>
  </si>
  <si>
    <t>ANON-51P4-YGC3-Z</t>
  </si>
  <si>
    <t>if the kids have alergise</t>
  </si>
  <si>
    <t>ANON-51P4-YGCD-H</t>
  </si>
  <si>
    <t>ANON-51P4-YGC2-Y</t>
  </si>
  <si>
    <t>ANON-51P4-YGD3-1</t>
  </si>
  <si>
    <t>ANON-51P4-YGD2-Z</t>
  </si>
  <si>
    <t>ANON-51P4-YGDF-M</t>
  </si>
  <si>
    <t>they should start cleaning the bathrooms more they stink ecpecially the boy bathrooms in a sensible way and maybe make the school more hygenic</t>
  </si>
  <si>
    <t>no idea? ur the inspecter</t>
  </si>
  <si>
    <t>BYE HIIII</t>
  </si>
  <si>
    <t>a video explaining what  they can improve on.</t>
  </si>
  <si>
    <t>ANON-51P4-YGDX-6</t>
  </si>
  <si>
    <t>i think they should be done every 1-2 years</t>
  </si>
  <si>
    <t>ANON-51P4-YGDS-1</t>
  </si>
  <si>
    <t>ANON-51P4-YGDZ-8</t>
  </si>
  <si>
    <t>the inspecter shoud not visit every 10 years way to long</t>
  </si>
  <si>
    <t>ANON-51P4-YGD8-6</t>
  </si>
  <si>
    <t>ANON-51P4-YG5S-J</t>
  </si>
  <si>
    <t>ANON-51P4-YG53-J</t>
  </si>
  <si>
    <t>ANON-51P4-YG58-Q</t>
  </si>
  <si>
    <t>ANON-51P4-YG57-P</t>
  </si>
  <si>
    <t>ANON-51P4-YG56-N</t>
  </si>
  <si>
    <t>ANON-51P4-YG5X-Q</t>
  </si>
  <si>
    <t>ANON-51P4-YG5F-5</t>
  </si>
  <si>
    <t>ANON-51P4-YG5W-P</t>
  </si>
  <si>
    <t>I think twice in 1 year. One at the start of the school year and one at the end of the school year</t>
  </si>
  <si>
    <t>A visit to tell them</t>
  </si>
  <si>
    <t>ANON-51P4-YG52-H</t>
  </si>
  <si>
    <t>ANON-51P4-YG59-R</t>
  </si>
  <si>
    <t>I think inspectors should look like how we understand things if we dont understand e.g sometimes i find maths a bit tricky and even if i ask i still dont understand it sometimes. Also writing sometimes i dont understand what to write but when i get the piece of paper of my jotter i know exactly what to write. Its like when its being explained i dont know what to do</t>
  </si>
  <si>
    <t>I think schools should be inspected every 2 or 3 years at least 1 or 2 times a year. I know i put 5 years but that was the closest answer there was to my answer.</t>
  </si>
  <si>
    <t>I think as well as a questionnaire they should tell us by telling us in a special assembly and telling us what to expect</t>
  </si>
  <si>
    <t>I think they could also tell us by coming into our classroom after the full inspection is over and telling us how well this school is doing right infront of us</t>
  </si>
  <si>
    <t>ANON-51P4-YG5M-C</t>
  </si>
  <si>
    <t>Don't know</t>
  </si>
  <si>
    <t>ANON-51P4-YG5T-K</t>
  </si>
  <si>
    <t>ANON-51P4-YG5Z-S</t>
  </si>
  <si>
    <t>how the teachers teach pupils . how the pupils understand the work that is giving.</t>
  </si>
  <si>
    <t>ANON-51P4-YG5V-N</t>
  </si>
  <si>
    <t>ANON-51P4-YG5G-6</t>
  </si>
  <si>
    <t>ANON-51P4-YG5E-4</t>
  </si>
  <si>
    <t>help over people</t>
  </si>
  <si>
    <t>At least once every  1years</t>
  </si>
  <si>
    <t>A aot your school</t>
  </si>
  <si>
    <t>i  not now</t>
  </si>
  <si>
    <t>ANON-51P4-YG5N-D</t>
  </si>
  <si>
    <t>every 4 years because some stuff can happen really quick</t>
  </si>
  <si>
    <t>before they go we can have a big sembele and use can tell us or come back 1 week after and do it</t>
  </si>
  <si>
    <t>ANON-51P4-YG55-M</t>
  </si>
  <si>
    <t>ANON-51P4-YGAB-D</t>
  </si>
  <si>
    <t>ANON-51P4-YGAN-S</t>
  </si>
  <si>
    <t>ANON-51P4-YGA9-4</t>
  </si>
  <si>
    <t>No I dont.</t>
  </si>
  <si>
    <t>I think 1 every 2 years.</t>
  </si>
  <si>
    <t>None.</t>
  </si>
  <si>
    <t>Have a discussion in person.</t>
  </si>
  <si>
    <t>ANON-51P4-YGAW-2</t>
  </si>
  <si>
    <t>ANON-51P4-YGAP-U</t>
  </si>
  <si>
    <t>ANON-51P4-YGA2-W</t>
  </si>
  <si>
    <t>ANON-51P4-YGAY-4</t>
  </si>
  <si>
    <t>ANON-51P4-YGAD-F</t>
  </si>
  <si>
    <t>ANON-51P4-YGAT-Y</t>
  </si>
  <si>
    <t>not really</t>
  </si>
  <si>
    <t>ANON-51P4-YGA6-1</t>
  </si>
  <si>
    <t>No I don't.</t>
  </si>
  <si>
    <t>1 every year.</t>
  </si>
  <si>
    <t>email.</t>
  </si>
  <si>
    <t>ANON-51P4-YGAF-H</t>
  </si>
  <si>
    <t>ANON-51P4-YGAX-3</t>
  </si>
  <si>
    <t>How well students interact with each other</t>
  </si>
  <si>
    <t>I personally believe that a school inspection should be held every year</t>
  </si>
  <si>
    <t>ANON-51P4-YGBY-5</t>
  </si>
  <si>
    <t>Is your neat or clean</t>
  </si>
  <si>
    <t>ANON-51P4-YGA8-3</t>
  </si>
  <si>
    <t>I Don't think so.</t>
  </si>
  <si>
    <t>maybe 1 year?</t>
  </si>
  <si>
    <t>ANON-51P4-YGB4-Z</t>
  </si>
  <si>
    <t>We would like them to speak to all the children from different faiths and how well they listen to and respect one another.  We would also like them to see how individuals are encouraged to celebrate diversity.</t>
  </si>
  <si>
    <t>Pupils from other schools should be involved in the inspection process.</t>
  </si>
  <si>
    <t>ANON-51P4-YGUG-6</t>
  </si>
  <si>
    <t>I think that inspectors should be looking at distinctive nature of Catholic Schools. The Gospel values are at the heart of our school communities and it is vital that this is recognised through inspection. The mission of our schools is to develop the whole person - education and pastoral. 
It feels inequitable not to include such a significant part of our school identity in the inspection process.</t>
  </si>
  <si>
    <t>It would be great to achieve 5 yearly inspections so that less time elapses in between visits. I recognise how logistically challenging this would be!</t>
  </si>
  <si>
    <t>Be as supportive as possible and celebrate success!</t>
  </si>
  <si>
    <t>ANON-51P4-YGU5-M</t>
  </si>
  <si>
    <t>Relationships across the school 
Outdoor space and how it used in our learning
Time to spend not just learning academic stuff but having time to build relationships
Space around the school inside</t>
  </si>
  <si>
    <t>Maybe every 3 years</t>
  </si>
  <si>
    <t>Online questionnaires</t>
  </si>
  <si>
    <t>Children talking to them came and take a seat in the lesson, feedback to the children and the teacher what they thought of the lesson.</t>
  </si>
  <si>
    <t>ANON-51P4-YH6P-H</t>
  </si>
  <si>
    <t>How well is the school supporting those children with Special Education Needs?</t>
  </si>
  <si>
    <t>Unless concerns are raised about the school, every 3-5 years.</t>
  </si>
  <si>
    <t>For primary children a video would be a great way of communicating how well things went.  For High school pupils, communicate by a letter sent out via email. That way every pupil can be reached.</t>
  </si>
  <si>
    <t>Ensure all voices are heard.  SEN children are often hidden away to do an activity during inspections so they don’t make the class visit look “bad “.  Speak to these children if possible as you’ll get a refreshingly honest response of the school. Don’t let them be hidden away from your visit.</t>
  </si>
  <si>
    <t>Fife</t>
  </si>
  <si>
    <t>ANON-51P4-YHN3-C</t>
  </si>
  <si>
    <t>I feel once every 5 years but if the school has performed well then perhaps there is less need for revisiting in that time frame. As a reacher, as well as a parent, I know how anxious the current inspection system makes staff feel so those performing well should be allowed to continue as they are.</t>
  </si>
  <si>
    <t>Age and stage, younger pupils might need something more user friendly but older pupils could cope with the current system</t>
  </si>
  <si>
    <t>From personal experience, the current model doesn’t spend much time in class to get the full understanding of what goes on in classes. I work in a secondary school and on the first visit was not observed. In the follow up I was seen for half a lesson so don’t feel that is enough to judge how things work within my department. I’m sure teachers wouldn’t want to be observed more times but maybe bigger inspection teams who can observe more lessons from a variety of staff members and give a fairer view of how the school runs.</t>
  </si>
  <si>
    <t>ANON-51P4-YHBJ-Q</t>
  </si>
  <si>
    <t>I believe that this is all important but I do think that context is extremely important. I think sometimes themes are difficult to nursery/primary aged children to understand and at times looking at aspects of health and wellbeing and rights need to be considered closely considered in terms of suitability for children to be able to fully understand the what this means (without being coached).</t>
  </si>
  <si>
    <t>I think that more regular inspections would give a more accurate representation of what schools are actually like. I also don’t think that some schools should be given half inspections looking at 2 quality indicators whilst others have a full inspection. This should be the same for all schools to ensure that things are fair.</t>
  </si>
  <si>
    <t>Having taken part in an inspection as a member of SLT within a school, I believe a proportion of inspectors should come from similar schools within the same authority. Our team took days to understand our authority’s systems, tools, and expectations, and inspectors with similar experience would better grasp our context. Schools should also be able to give honest feedback without fear that it may affect unpublished reports. I value inspection and accountability, but a visit once every 10+ years with weeks of notice does not reflect daily practice.</t>
  </si>
  <si>
    <t>ANON-51P4-YGN3-B</t>
  </si>
  <si>
    <t>How well an understanding a school has of neurodevelopmental difference and how this can affect learning styles.</t>
  </si>
  <si>
    <t>Annually would be the gold standard to ensure all schools are performing at a consist level.</t>
  </si>
  <si>
    <t>I feel inspections should better reflect the context of socially deprived areas by focusing on progress, wellbeing and relationships rather than just attainment. More attention is needed on how schools support neurodiverse pupils, including sensory needs, flexible approaches, trauma-informed practice and adapted teaching. Inspectors should look at hidden exclusions and behaviour systems that disadvantage ND children. Overall, inspections should recognise each school’s unique challenges and how well they include every learner.</t>
  </si>
  <si>
    <t>ANON-51P4-YGQ3-E</t>
  </si>
  <si>
    <t>For Catholic schools, there is so much more such as shared worship, links to our local church and Sacraments such as First Communion.
Inspections only see a snapshot - I am not sure how you get round that but they don't see the great things that go on the rest of the year too.</t>
  </si>
  <si>
    <t>Too long between inspections and people don't know what to expect. Pupils have moved on and maybe teachers too. Too often makes it really stressful for everyone.
Maybe a full inspection every 7 or so years and then some kind of evidence based questionnaire that needs to be completed between times?</t>
  </si>
  <si>
    <t>I think that inspections are needed but think that they can cause a lot of stress and pressure on schools. 
When passing judgement on the school environment, condition or resources, a distinction must be made between what is the gift of the headteacher and what really is the responsibility of the local authority’  
I think the positive gradings are good ie excellent, good but I think it would be really upsetting to receive weak or unsatisfactory especially as the newspapers share it and your school gets a bad reputation without being able to fix it.  Maybe when the grading is not good, no grade is issued but schools get a chance to fix what is wrong first and then they get inspected again?</t>
  </si>
  <si>
    <t>ANON-51P4-YGEZ-9</t>
  </si>
  <si>
    <t>How staff are used in class. Management rarely visit classes and often have little knowledge of how pupils are supported in class.</t>
  </si>
  <si>
    <t>It would appear that many schools have not had inspections for over 10 years.</t>
  </si>
  <si>
    <t>It would appear that many inspectors have not taught in recent years and  that they are removed from the realities of teaching today and how children and parents are. Looking at inspectors reports you often get a feeling that they forget that children deserve to be taught to a high standard.</t>
  </si>
  <si>
    <t>ANON-51P4-YHJD-S</t>
  </si>
  <si>
    <t>The discipline of the teachers, for example how they treat the children who are not acting or behaving properly. What does the teacher do to help them to act better?
What we use to learn such as pictures or physical objects.</t>
  </si>
  <si>
    <t>Going around the classrooms whilst the teachers are teaching to see how they are doing that.</t>
  </si>
  <si>
    <t>No other ideas.</t>
  </si>
  <si>
    <t>ANON-51P4-YGWK-C</t>
  </si>
  <si>
    <t>Check if everything is clean.
Ask children how they enjoy school.</t>
  </si>
  <si>
    <t>Observe learning throughout the whole school.
Whole class survey.</t>
  </si>
  <si>
    <t>ANON-51P4-YGWJ-B</t>
  </si>
  <si>
    <t>Not sure.</t>
  </si>
  <si>
    <t>ANON-51P4-YGPX-J</t>
  </si>
  <si>
    <t>ANON-51P4-YGPE-Y</t>
  </si>
  <si>
    <t>To look at good posture and body language, and to see if everyone is listening during lessons.</t>
  </si>
  <si>
    <t>ANON-51P4-YGWV-Q</t>
  </si>
  <si>
    <t>What our classrooms are like, are they suitable places to learn. 
What the outdoor spaces are like.</t>
  </si>
  <si>
    <t>form</t>
  </si>
  <si>
    <t>Speak to more children</t>
  </si>
  <si>
    <t>ANON-51P4-YGQN-9</t>
  </si>
  <si>
    <t>Unannounced visits are vital to improve confidence and reliability in the inspection process. Schools know in advance when inspections are and are able to make things look very different to the reality.
Head Teachers are able to choose the parents they want to meet with the inspectors. They are able to manipulate this to ensure that it’s only parents who will give positive feedback.</t>
  </si>
  <si>
    <t>Unannounced inspections need to be in place. A true and accurate account of the running of a school can only be gained if the inspection is unannounced.</t>
  </si>
  <si>
    <t>Questionnaire to be sent directly to parents to ensure an accurate and transparent response</t>
  </si>
  <si>
    <t>Unannounced inspections.
Remove HT involvement 
Speak to parents that are selected by the inspectors and not the school
Pupil views via emails to parents to ensure reliable and truthful responses</t>
  </si>
  <si>
    <t>ANON-51P4-YHCM-U</t>
  </si>
  <si>
    <t>ANON-51P4-YHNP-9</t>
  </si>
  <si>
    <t>Mental health of the children</t>
  </si>
  <si>
    <t>And secondary</t>
  </si>
  <si>
    <t>Moray</t>
  </si>
  <si>
    <t>ANON-51P4-YHN9-J</t>
  </si>
  <si>
    <t>ANON-51P4-YHNM-6</t>
  </si>
  <si>
    <t>ANON-51P4-YHQW-K</t>
  </si>
  <si>
    <t>ANON-51P4-YHJH-W</t>
  </si>
  <si>
    <t>The focus on the whole child , not just the academics of school. I would like schools to be inspected on how they welcome their kids at the beginning of the day , how their mental health is acknowledged and supported. If a kid arrives all shaken up after a difficult morning leaving the house - what nurture support do they receive before being expected to focus on sit down lessons ?</t>
  </si>
  <si>
    <t>I think more frequent , but maybe shorter , inspections where they focus on less each time they visit but visit more often would benefit everyone. Pupils would be familiar with visitors coming in and not consider it totally out of the norn and staff would get used to their being more visits and perhaps have less stress and anxiety and pressure to present everything perfectly if they were more used to inspectors coming in and knew what they weren't observing everything but a few specifics.</t>
  </si>
  <si>
    <t>ANON-51P4-YHJM-2</t>
  </si>
  <si>
    <t>Yearly</t>
  </si>
  <si>
    <t>ANON-51P4-YHCS-1</t>
  </si>
  <si>
    <t>ANON-51P4-YHC6-4</t>
  </si>
  <si>
    <t>ANON-51P4-YHCJ-R</t>
  </si>
  <si>
    <t>Facilities. Access to toilets, play areas etc</t>
  </si>
  <si>
    <t>Once a year</t>
  </si>
  <si>
    <t>Draw a picture of it</t>
  </si>
  <si>
    <t>ANON-51P4-YHE1-1</t>
  </si>
  <si>
    <t>How children are behaving and what the consequences are for those that are not behaving. 
The atmosphere in the school - is it a positive one?
Is the building suitable and safe for learning? Is it well kept and maintained?</t>
  </si>
  <si>
    <t>ANON-51P4-YHEH-R</t>
  </si>
  <si>
    <t>I think all of the above are important but it doesn’t give you the option to highlight which areas are potentially more important and should receive greater focus during an inspection. Therefore, I’m not sure how useful this feedback will be.</t>
  </si>
  <si>
    <t>More regular inspections would perhaps in the long term remove some of the overwhelming stress and anxiety from school staff who feel obliged to go ‘above and beyond’ for one big inspection every ten or so years, which is the current system. To achieve this, smaller inspection teams, more focused inspections, or utilising local peer headteachers may be required.</t>
  </si>
  <si>
    <t>It is important that inspectors do not take the word of one or two children as absolute truth e.g. a child saying ‘we don’t do science’ when, according to multiple other sources of evidence, they clearly do. Yes, some work could be done to help a child understand that they are/have been learning science, but these situations will inevitably arise and should be approached with an open mind.</t>
  </si>
  <si>
    <t>ANON-51P4-YHA9-5</t>
  </si>
  <si>
    <t>ANON-51P4-YH3Z-R</t>
  </si>
  <si>
    <t>ANON-51P4-YH1Z-P</t>
  </si>
  <si>
    <t>ANON-51P4-YH1G-3</t>
  </si>
  <si>
    <t>They should turn up without warning.</t>
  </si>
  <si>
    <t>Every 3/4 years - mixed a response</t>
  </si>
  <si>
    <t>ANON-51P4-YH15-H</t>
  </si>
  <si>
    <t>ANON-51P4-YHS3-H</t>
  </si>
  <si>
    <t>What things are negatively impacting pupil attainment, e.g. class sizes, distractions in class due to behaviour (by certain individuals), use of phones, bullying etc.
This has been answered based on a secondary school setting.</t>
  </si>
  <si>
    <t>I feel that 5 years is too long. A lot can happen in that time and a pupil could have started and finished school before an inspection even takes place. Once every 2-3 years, I feel would be more appropriate.</t>
  </si>
  <si>
    <t>Great to have options and therefore maybe more likely to get responses.</t>
  </si>
  <si>
    <t>I think the most important thing is that it is discussed in a class setting so that children are aware. If just given a report, they are likely not to read it.</t>
  </si>
  <si>
    <t>ANON-51P4-YGQ8-K</t>
  </si>
  <si>
    <t>1 years</t>
  </si>
  <si>
    <t>ANON-51P4-YGCX-5</t>
  </si>
  <si>
    <t>should there be any clubs to get little ones moving and have fun.</t>
  </si>
  <si>
    <t>Once every 1-5 years I think</t>
  </si>
  <si>
    <t>ANON-51P4-YGBP-V</t>
  </si>
  <si>
    <t>Are there any physical hazards of the school building?
How accurate the performance of the school is during the inspection compared to normal
How comfortable pupils feel reporting things to their teachers
Inspectors spending time in social areas at breaks/lunches (canteen)
How your school deals with bullying and peer-pressure
How your school keeps you safe and protected from illegal substance use</t>
  </si>
  <si>
    <t>Perhaps more frequently (e.g., 2-3 years) so that all pupils will experience an inspection and see the benefits that come as a result of the feedback.</t>
  </si>
  <si>
    <t>Alternative options - prefer a discussion with multiple varied groups of pupils but also all pupils have the opportunity to share via survey. Pupils should get to choose if they want to sign up to the discussions.</t>
  </si>
  <si>
    <t>A range of options so that everyone can access the information.</t>
  </si>
  <si>
    <t>- more frequent 
- more visible inspectors
- inspector drop-in sessions for pupils 
- assembly for pupils so inspectors can introduce themselves 
- inspector led (rather than school led)</t>
  </si>
  <si>
    <t>Secondary school</t>
  </si>
  <si>
    <t>ANON-51P4-YHTM-C</t>
  </si>
  <si>
    <t>"Mystery learner" - young person sent in pretending to join the school
"Mystery parent"</t>
  </si>
  <si>
    <t>ANON-51P4-YHK8-E</t>
  </si>
  <si>
    <t>- how teachers use language and communicate with pupils in real situations. 
- look at resources that are available.</t>
  </si>
  <si>
    <t>- maybe a visit after an incident has happened
- 1 year after a change of headteacher</t>
  </si>
  <si>
    <t>- hand up questions in classes to ask pupils opinions 
- teachers give opinions of who to choose 
- a variety of types of pupils</t>
  </si>
  <si>
    <t>A short child friendly language report</t>
  </si>
  <si>
    <t>1-1 chats with students 
speaking to pupils in the class not just formal meetings 
making sure to see a range of year groups and subjects 
focus groups less specific or more of them to get a range of topics</t>
  </si>
  <si>
    <t>ANON-51P4-YHCT-2</t>
  </si>
  <si>
    <t>Make sure the teachers teach the way they do when you’re not there, 
Things like rules to use the toilet. Make sure all teachers do the same thing. They can’t give reflections for silly things.</t>
  </si>
  <si>
    <t>Have smaller inspections to check in more often</t>
  </si>
  <si>
    <t>Something quick like in phones or tablets that fine in school. They can tell you what they don’t like or like and you look at them</t>
  </si>
  <si>
    <t>Slides, not a lot of words but things they saw, what you will say needs done and good things</t>
  </si>
  <si>
    <t>Do some online stuff like calls to check in to speak. We can send pictures or videos to you. 
We don’t want to feel scared to say things to you. 
I annoys me that teachers act differently when you are there. Good teachers stsy the same, the bad teachers always pretend. We need to be able to tell you then if they are being normal or not.</t>
  </si>
  <si>
    <t>ANON-51P4-YHBA-E</t>
  </si>
  <si>
    <t>Every 3 years</t>
  </si>
  <si>
    <t>Every year without notice</t>
  </si>
  <si>
    <t>ANON-51P4-YHET-4</t>
  </si>
  <si>
    <t>Focus on schools with lowest attainment, yearly visits.</t>
  </si>
  <si>
    <t>ANON-51P4-YHPG-2</t>
  </si>
  <si>
    <t>Resources available to support children with additional needs.
Review how money is spent in school to make sure it is correctly spent to support us.</t>
  </si>
  <si>
    <t>Once per school</t>
  </si>
  <si>
    <t>In person discussion. Not online.</t>
  </si>
  <si>
    <t>Give children the option of a form or a discussion. We are all different a quite kid may prefer a from, others prefer to talk it out.</t>
  </si>
  <si>
    <t>ANON-51P4-YHQ9-N</t>
  </si>
  <si>
    <t>How well your School encompasses different type of sports</t>
  </si>
  <si>
    <t>A short Poster that is able to be pinned on to walls.
That is Clear Conscience And easy to read.</t>
  </si>
  <si>
    <t>I believe that in the future inspections should be at a short notice involving students of the school to show the real school without giving time for Staff to fix/prepare the school for the inspection.</t>
  </si>
  <si>
    <t>ANON-51P4-YHTW-P</t>
  </si>
  <si>
    <t>I believe we should have a better explanation of what the inspections are so we have a better understanding of who our guests are and what they are doing.</t>
  </si>
  <si>
    <t>ANON-51P4-YHEK-U</t>
  </si>
  <si>
    <t>Im not sure if this fits the question, but they should ask the pupils if the teachers and adults behave extremely differently when the inspectors in school</t>
  </si>
  <si>
    <t>I think that it should be every couple of years</t>
  </si>
  <si>
    <t>I feel that if it’s an online questionnaire then people just won’t do it or won’t care about it</t>
  </si>
  <si>
    <t>I feel like when you give schools a lot of notice about when going to inspect the schools then they could be completely different to what they are like on a day to day basis</t>
  </si>
  <si>
    <t>ANON-51P4-YHEP-Z</t>
  </si>
  <si>
    <t>How well pupils are informed about their current level and the reasons of that level/grade</t>
  </si>
  <si>
    <t>I feel like even 5 years is too much I would cut it down to 2 years if possible</t>
  </si>
  <si>
    <t>I think an assembly where pupils can scan a qr code and share their ideas</t>
  </si>
  <si>
    <t>An assembly so that all the pupils can be informed</t>
  </si>
  <si>
    <t>I feel that all pupils should be made aware of what the inspection means, why it is important and I feel there should be given a full report to the pupils of what the school is doing well and what could be better so that the pupils can help achieve these goals and help the teachers make the school better</t>
  </si>
  <si>
    <t>ANON-51P4-YHE8-8</t>
  </si>
  <si>
    <t>Behaviour in schools is poor. There needs to be a big attempt to raise the standard of this with a consequences based system.</t>
  </si>
  <si>
    <t>Every 2 to 3 years.</t>
  </si>
  <si>
    <t>What's wrong with the main report? Why do you think we can't read it?</t>
  </si>
  <si>
    <t>I have family in England and the system there works really well. Why not copy it?</t>
  </si>
  <si>
    <t>ANON-51P4-YGE7-6</t>
  </si>
  <si>
    <t>A presentation presented by pcs.</t>
  </si>
  <si>
    <t>I think children should help inspect the school like they go around different schools alongside the actual inspectors and give their thoughts and opinions on how the school is getting on</t>
  </si>
  <si>
    <t>ANON-51P4-YHCF-M</t>
  </si>
  <si>
    <t>I think that inspections should take place around every 7 years but if on the school's last inspection and they didn't do well enough then they should get another inspection sooner than in 7 years time.</t>
  </si>
  <si>
    <t>I think children should help to inspect the school alongside the actual inspectors because then they can give some of their thoughts on how their school is getting on.</t>
  </si>
  <si>
    <t>ANON-51P4-YHC8-6</t>
  </si>
  <si>
    <t>i think schools should be told about an hour before the inspector comes. so they cant hide all there problems as a school.</t>
  </si>
  <si>
    <t>ANON-51P4-YHAW-3</t>
  </si>
  <si>
    <t>At the classes and the toilets and the offices</t>
  </si>
  <si>
    <t>To be respectful</t>
  </si>
  <si>
    <t>ANON-51P4-YGP3-D</t>
  </si>
  <si>
    <t>i don't know soz?</t>
  </si>
  <si>
    <t>i don't know?</t>
  </si>
  <si>
    <t>not sure?</t>
  </si>
  <si>
    <t>idk?</t>
  </si>
  <si>
    <t>ANON-51P4-YHUR-J</t>
  </si>
  <si>
    <t>I'm not sure i don't think so.</t>
  </si>
  <si>
    <t>I don't think it needs to be too often but it still needs to just in case.</t>
  </si>
  <si>
    <t>I'm nor sure</t>
  </si>
  <si>
    <t>ANON-51P4-YHB4-1</t>
  </si>
  <si>
    <t>im not sure i don't think so.</t>
  </si>
  <si>
    <t>i don't think it needs to be too often but it still needs it just in case.</t>
  </si>
  <si>
    <t>i'm not sure.</t>
  </si>
  <si>
    <t>ANON-51P4-YHBC-G</t>
  </si>
  <si>
    <t>I think inspectors should also look at how students’ ideas are listened to, how schools let us be creative and do things we enjoy, and how schools help us get ready for life after school. They should also see how schools work with the community and charities, like volunteering or doing the Duke of Edinburgh’s Award, which helps us learn teamwork and responsibility.</t>
  </si>
  <si>
    <t>Yes I think if possible once every year because it’s important the schools are held to standard as much as possible. As well as this i would just like to add on the last questions I think normal teachers should get their input not just higher up because they are usually the ones who impact the students the greatest.</t>
  </si>
  <si>
    <t>Pull out 2 students from the same set at different times and do this for every year ( so about 10 per year ) and get their opinion so you get a wide range of voices</t>
  </si>
  <si>
    <t>Make sure to get the opinions of loads of students and lower down teachers as they get affected far more. Have inspectors sit I’m on s3 and above classes to see the way the n4 to advanced higher curriculum is bieng taught. Ask about not just education but when interviewing students the rights respect and experiences they’ve had. Put out a short forms to the P.S.E classes to make sure you get an all rounded perspective. Look more at the clubs and initiative taken by students and give those teachers more credit if bieng done well. Look at equal opportunity for everyone.</t>
  </si>
  <si>
    <t>ANON-51P4-YHDZ-9</t>
  </si>
  <si>
    <t>What the school does to improve and promote positive relationships between pupils and teachers, pupil friendships.</t>
  </si>
  <si>
    <t>Making the inspections a more friendly process, because currently they feel very professional and you cant truly act like you normally do around the inspectors.</t>
  </si>
  <si>
    <t>ANON-51P4-YHVZ-U</t>
  </si>
  <si>
    <t>ANON-51P4-YHUV-P</t>
  </si>
  <si>
    <t>ANON-51P4-YHUW-Q</t>
  </si>
  <si>
    <t>ANON-51P4-YHU3-K</t>
  </si>
  <si>
    <t>they should be inspected every year to make sure the school is up to standards</t>
  </si>
  <si>
    <t>idk</t>
  </si>
  <si>
    <t>it shouldint matter what the students think it only matters aout the inspectors 67</t>
  </si>
  <si>
    <t>ANON-51P4-YHB2-Y</t>
  </si>
  <si>
    <t>ANON-51P4-YGWR-K</t>
  </si>
  <si>
    <t>ANON-51P4-YGPC-W</t>
  </si>
  <si>
    <t>no!</t>
  </si>
  <si>
    <t>ANON-51P4-YHUF-6</t>
  </si>
  <si>
    <t>class rooms, canteen and  bathrooms.</t>
  </si>
  <si>
    <t>ANON-51P4-YHAF-J</t>
  </si>
  <si>
    <t>Regularly</t>
  </si>
  <si>
    <t>Not giving schools TOO much time beforehand, undercover inspectors- so that there is a correction representation of the school</t>
  </si>
  <si>
    <t>ANON-51P4-YHWX-T</t>
  </si>
  <si>
    <t>Extract further focus groups that are totally randomised 
Fuel Zone structures 
Look at resourcing to make equitable across Scotland eg I-pads etc</t>
  </si>
  <si>
    <t>Our contribution is from a group of Hyndland Secondary Senior students. 
We had a great experience of the inspection mainly due to the outcome and recognising our school strengths but we did not read the report fully so this would be better placed with child friendly infographic or video. 
We celebrated through everyone receiving a cup to acknowledge the occasion and this was a good celebration for the community. Would it be good idea to share a decent sized certificate with the school strengths on it to display achievements provided by HMIE? 
If you offer staff a drop in maybe could you offer a drop in for young people during their core time to allow anyone who wanted to share their story</t>
  </si>
  <si>
    <t>ANON-51P4-YHDQ-Z</t>
  </si>
  <si>
    <t>They could come and tell us in person</t>
  </si>
  <si>
    <t>Talk to 5 students from every year and maybe sit in some classes to see how different teachers teach.</t>
  </si>
  <si>
    <t>ANON-51P4-YHC3-1</t>
  </si>
  <si>
    <t>The School felt the same with the inspectors in, therefore, it wouldn't be bad for them to happen more often.</t>
  </si>
  <si>
    <t>ANON-51P4-YHVT-N</t>
  </si>
  <si>
    <t>they might look at how organised teachers are at the start of the day. They will look at the food we get. They will check P.E stuff to make sure we are getting the best of the best and the teachers attitude to students</t>
  </si>
  <si>
    <t>i think they should mind there business instead of checking other schools and give reviews</t>
  </si>
  <si>
    <t>they should just not be so suspisous</t>
  </si>
  <si>
    <t>ANON-51P4-YHU6-P</t>
  </si>
  <si>
    <t>how many school trips we get to go on for our mental health</t>
  </si>
  <si>
    <t>they should talk to pupils from each year group</t>
  </si>
  <si>
    <t>ANON-51P4-YGP2-C</t>
  </si>
  <si>
    <t>We feel that taking into count a schools context when inspecting is a vital piece of information that adds to the way a school should be viewed. Many schools and their pupils have different priorities that are not reflected in inspection grades - such as choosing to aim for apprenticeships or employment over their exam results as that's what works best for them and is still a positive destination.</t>
  </si>
  <si>
    <t>We feel that they should take place in allocated time periods as to not disrupt examination and prelims and in order to see what learning really is like instead of coming at a time where the focus is on revision. We also feel that the one word grade should be abolished as they can often come across as negative and does not capture the full context of what goes on in that school and why they may have struggled in that area - the one word labels communities and pupils as a whole which is very disheartening and impacts the future of that school entirely.</t>
  </si>
  <si>
    <t>ANON-51P4-YHEX-8</t>
  </si>
  <si>
    <t>we think that schools shouldn't be warned prior to a school inspection as it may be unrealistic</t>
  </si>
  <si>
    <t>ANON-51P4-YH33-H</t>
  </si>
  <si>
    <t>ANON-51P4-YHK4-A</t>
  </si>
  <si>
    <t>ANON-51P4-YHKH-X</t>
  </si>
  <si>
    <t>I believe school inspections should take place at least once every 3 years</t>
  </si>
  <si>
    <t>ANON-51P4-YHWM-F</t>
  </si>
  <si>
    <t>ANON-51P4-YHWD-6</t>
  </si>
  <si>
    <t>How well the school educates others on different needs, backgrounds, lifestyles etc (both in personal life and school wise such as apprenticeships vs university or college.</t>
  </si>
  <si>
    <t>ANON-51P4-YHW9-U</t>
  </si>
  <si>
    <t>How school bullying is being handled.
How students mental health is being handled.</t>
  </si>
  <si>
    <t>Have a group meeting with a group of pupils from each year group and interview them about how the schools going.</t>
  </si>
  <si>
    <t>ANON-51P4-YHWT-P</t>
  </si>
  <si>
    <t>I feel schools should be inspected often and a lot as many things can happen in a space of time whether negative or positive</t>
  </si>
  <si>
    <t>ANON-51P4-YHW2-M</t>
  </si>
  <si>
    <t>ANON-51P4-YHWN-G</t>
  </si>
  <si>
    <t>ANON-51P4-YHWS-N</t>
  </si>
  <si>
    <t>ANON-51P4-YHW6-R</t>
  </si>
  <si>
    <t>ANON-51P4-YHP2-D</t>
  </si>
  <si>
    <t>ANON-51P4-YHPF-1</t>
  </si>
  <si>
    <t>ANON-51P4-YHPU-G</t>
  </si>
  <si>
    <t>ANON-51P4-YHPA-V</t>
  </si>
  <si>
    <t>No!</t>
  </si>
  <si>
    <t>More pupil involvement and feedback.</t>
  </si>
  <si>
    <t>ANON-51P4-YHP5-G</t>
  </si>
  <si>
    <t>ANON-51P4-YHCZ-8</t>
  </si>
  <si>
    <t>ANON-51P4-YHCW-5</t>
  </si>
  <si>
    <t>Once a year would be beneficial, since the school changes pretty fast</t>
  </si>
  <si>
    <t>ANON-51P4-YHE4-4</t>
  </si>
  <si>
    <t>ANON-51P4-YHEN-X</t>
  </si>
  <si>
    <t>Every year, unexpectedly</t>
  </si>
  <si>
    <t>ANON-51P4-YHED-M</t>
  </si>
  <si>
    <t>An inclusive sports day</t>
  </si>
  <si>
    <t>Yes every 1 year</t>
  </si>
  <si>
    <t>I don’t think students should be told some things because it can be sensitive and distracting</t>
  </si>
  <si>
    <t>ANON-51P4-YHEM-W</t>
  </si>
  <si>
    <t>ANON-51P4-YHEJ-T</t>
  </si>
  <si>
    <t>ANON-51P4-YHEZ-A</t>
  </si>
  <si>
    <t>Yes I think that school should be inspected more often than 5 years as a lot can change in that 5 years after feedback is given.</t>
  </si>
  <si>
    <t>An assembly would also be very beneficial to pupils to help understand what the inspection is for and the importance of it.</t>
  </si>
  <si>
    <t>An assembly where either the inspectors explain or your head teacher/ deputy head teachers</t>
  </si>
  <si>
    <t>ANON-51P4-YHE3-3</t>
  </si>
  <si>
    <t>We think that inspectors should be in actual classes and see behavior and how pupils get on with teachers</t>
  </si>
  <si>
    <t>East Dunbartonshire</t>
  </si>
  <si>
    <t>ANON-51P4-YHEE-N</t>
  </si>
  <si>
    <t>safety of facility</t>
  </si>
  <si>
    <t>ANON-51P4-YHDH-Q</t>
  </si>
  <si>
    <t>ANON-51P4-YH5K-B</t>
  </si>
  <si>
    <t>ANON-51P4-YH53-K</t>
  </si>
  <si>
    <t>ANON-51P4-YH5F-6</t>
  </si>
  <si>
    <t>at least once a year</t>
  </si>
  <si>
    <t>ANON-51P4-YHUQ-H</t>
  </si>
  <si>
    <t>ANON-51P4-YHUT-M</t>
  </si>
  <si>
    <t>ANON-51P4-YHUX-R</t>
  </si>
  <si>
    <t>ANON-51P4-YHUD-4</t>
  </si>
  <si>
    <t>ANON-51P4-YHU9-S</t>
  </si>
  <si>
    <t>ANON-51P4-YHU1-H</t>
  </si>
  <si>
    <t>ANON-51P4-YHU8-R</t>
  </si>
  <si>
    <t>ANON-51P4-YHUG-7</t>
  </si>
  <si>
    <t>ANON-51P4-YHUU-N</t>
  </si>
  <si>
    <t>ANON-51P4-YHUZ-T</t>
  </si>
  <si>
    <t>hello</t>
  </si>
  <si>
    <t>ANON-51P4-YHUK-B</t>
  </si>
  <si>
    <t>ANON-51P4-YHUJ-A</t>
  </si>
  <si>
    <t>Maybe like an email sent to the teacher/headteacher.</t>
  </si>
  <si>
    <t>ANON-51P4-YHUA-1</t>
  </si>
  <si>
    <t>ANON-51P4-YHU5-N</t>
  </si>
  <si>
    <t>no not that i think of</t>
  </si>
  <si>
    <t>not other</t>
  </si>
  <si>
    <t>ANON-51P4-YHAY-5</t>
  </si>
  <si>
    <t>ANON-51P4-YHA4-Z</t>
  </si>
  <si>
    <t>ANON-51P4-YHA1-W</t>
  </si>
  <si>
    <t>ANON-51P4-YHUN-E</t>
  </si>
  <si>
    <t>ANON-51P4-YHAT-Z</t>
  </si>
  <si>
    <t>Yes, should be inspected more regularly.</t>
  </si>
  <si>
    <t>ANON-51P4-YHAX-4</t>
  </si>
  <si>
    <t>ANON-51P4-YHA7-3</t>
  </si>
  <si>
    <t>ANON-51P4-YHA6-2</t>
  </si>
  <si>
    <t>ANON-51P4-YHAG-K</t>
  </si>
  <si>
    <t>ANON-51P4-YHAZ-6</t>
  </si>
  <si>
    <t>ANON-51P4-YHAU-1</t>
  </si>
  <si>
    <t>after school clubs</t>
  </si>
  <si>
    <t>i feel like if a teacher was to following a class around</t>
  </si>
  <si>
    <t>they could also send an email</t>
  </si>
  <si>
    <t>ANON-51P4-YHAE-H</t>
  </si>
  <si>
    <t>i think that schools should be inspected more often so that they can see all the different things that go on in the school.</t>
  </si>
  <si>
    <t>maybe a disscution about what is going good and what is going bad</t>
  </si>
  <si>
    <t>ANON-51P4-YHB1-X</t>
  </si>
  <si>
    <t>ANON-51P4-YHBT-1</t>
  </si>
  <si>
    <t>HI :)</t>
  </si>
  <si>
    <t>ANON-51P4-YHBY-6</t>
  </si>
  <si>
    <t>ANON-51P4-YHBH-N</t>
  </si>
  <si>
    <t>an assembly with all the s1's then the s2's and keep on going but s1's in the morning then s2's and keep on going after the questionnaire</t>
  </si>
  <si>
    <t>ANON-51P4-YHAJ-P</t>
  </si>
  <si>
    <t>ANON-51P4-YHA5-1</t>
  </si>
  <si>
    <t>i don't think there is any missing</t>
  </si>
  <si>
    <t>ANON-51P4-YHAK-Q</t>
  </si>
  <si>
    <t>maybe every 2 years????</t>
  </si>
  <si>
    <t>for people with disabilities a letter is not useful even read to them</t>
  </si>
  <si>
    <t>ANON-51P4-YHBQ-X</t>
  </si>
  <si>
    <t>Bullying
Teachers being fair. Teaching to best - not copying out.</t>
  </si>
  <si>
    <t>ANON-51P4-YHBF-K</t>
  </si>
  <si>
    <t>I'm autistic and have ADHD. I think inspectors should be looking at how teachers treat me and how much training that teachers get to understand me.</t>
  </si>
  <si>
    <t>I think schools should be inspected every year</t>
  </si>
  <si>
    <t>ANON-51P4-YHB8-5</t>
  </si>
  <si>
    <t>ANON-51P4-YHTF-5</t>
  </si>
  <si>
    <t>ANON-51P4-YHT8-Q</t>
  </si>
  <si>
    <t>ANON-51P4-YHTZ-S</t>
  </si>
  <si>
    <t>ANON-51P4-YHSF-4</t>
  </si>
  <si>
    <t>ANON-51P4-YHSG-5</t>
  </si>
  <si>
    <t>A child friendly version of the report, one that is easier to read using less of the words that children might not understand.</t>
  </si>
  <si>
    <t>ANON-51P4-YGQC-X</t>
  </si>
  <si>
    <t>ANON-51P4-YGW5-P</t>
  </si>
  <si>
    <t>ANON-51P4-YGWU-P</t>
  </si>
  <si>
    <t>ANON-51P4-YGPP-A</t>
  </si>
  <si>
    <t>ANON-51P4-YGPN-8</t>
  </si>
  <si>
    <t>ANON-51P4-YGP9-K</t>
  </si>
  <si>
    <t>ANON-51P4-YGC7-4</t>
  </si>
  <si>
    <t>Something along the lines of how well the schools and pupils aims are aligned... i.e. the school isn't pushing out people who didn't do very well in their Nat 5s when it comes to fifth year to be percieved to get better results. And what the school leadership teams vision for the school is - are the pupils aware of and involved in this? Ensuring the school and pupils are on the same page.</t>
  </si>
  <si>
    <t>I'm surprised it is not more often - teaching staff change over so frequently i think its schools should be inspected annually, or once every 2 years</t>
  </si>
  <si>
    <t>I think the headteacher should tell the inspector their thoughts after the inspection, so the inspector is not influenced by the headteachers perception, which may be quite detatched from the everyday life of the school</t>
  </si>
  <si>
    <t>ANON-51P4-YGUZ-S</t>
  </si>
  <si>
    <t>Wider achievements and opportunities for extra curricular activity.
Engagement with local businesses and employers.</t>
  </si>
  <si>
    <t>There needs to be a mechanism whereby an inspection can be undertaken outwith a chronological cycle. There may be triggers that may have significant impact on leaning in a school, e.g. move to a new building, an amalgamation, a new HT. Such impacts need to be monitored.</t>
  </si>
  <si>
    <t>Some children may need support for this activity. Probably best from someone they know.</t>
  </si>
  <si>
    <t>Any video needs to feature people from the inspection team that young people gave met.</t>
  </si>
  <si>
    <t>Engagement with the Parent Forum must be improved. A Parent Council is likely to consist of families of the more successful learners. There needs to be an open invitation for any Parent to meeting with a member of the team rather than just via the Parent Council. 
The team should actively inspect and report on the quality of provision for young people with ASN and looked after children.</t>
  </si>
  <si>
    <t>ANON-51P4-YHDJ-S</t>
  </si>
  <si>
    <t>How well Catholic schools cater to the spiritual well-being of pupils. How well they work with community partners such as associated parishes and clergy, and the diocese. All elements named above are viewed through the lens of faith within a Catholic school setting.</t>
  </si>
  <si>
    <t>I think that there is work to be done to recognise and inspect the unique contribution of Catholic schools within any inspection model. The same could be said of Gaelic medium education - surely a generic inspection team can't possibly either recognise or inspect what is so valued as distinct by these communities which means that there are aspects of the school which are not taken into account by the inspection team. My experience is also that RERC departments are rarely focused on.  In addition, it is not enough for one of the inspectors to simply be Catholic - but the person tasked with assessing this aspect should work in partnership with the local diocese to understand what this means.</t>
  </si>
  <si>
    <t>ANON-51P4-YGQQ-C</t>
  </si>
  <si>
    <t>Inspections are a stressful time for staff and being given a two and a half week notice period makes an entire school stressed to the maximum. Educators should be providing the same level and quality of provision, keeping paperwork up to scratch all year, not just for an inspection week. Inspectors should not be called inspectors, they should have unannounced visits, more often, to check on provision (like care commission). A lot can happen in a school over periods of 5-10 years.</t>
  </si>
  <si>
    <t>Allow the school staff to do this via the school improvement plan to work on developments and via things like a sketch note of positives. Positives should be shared with pupils and parents. School staff should be allowed the Professionalism to work on improvement</t>
  </si>
  <si>
    <t>Inspections should be carried out by people who are working currently in schools. Frontline workers. A mix of support staff, teachers (who are currently in classes), deputes, Principal teachers and head teachers. It should be more of a sharing good practice visit where staff come and observe, share their feedback and play to the professional strengths of the staff. Head Teachers provide the Council's with detailed attainment on data. This should be enough to track whether a school is performing or not. Let school staff use their professional judgement. If a council is unhappy at how a school is progressing then they should become more involved in the process of supporting that improvement</t>
  </si>
  <si>
    <t>ANON-51P4-YHNS-C</t>
  </si>
  <si>
    <t>Inspectors need to be selected from all levels of experience. Not just ex senior management SLt</t>
  </si>
  <si>
    <t>Clackmannanshire</t>
  </si>
  <si>
    <t>ANON-51P4-YHJ1-6</t>
  </si>
  <si>
    <t>How outdoors learning is supported and implemented. What if any homework is being done and what happens when it isn’t. What support is afforded to those struggling in the system. How ASN is being diagnosed and supported and when. What clubs are being offered. How creativity is being supported. How the UN children’s rights are being supported and implemented especially the right to play.</t>
  </si>
  <si>
    <t>At least every five years but ALWAYS when there is a different head to the last inspection. My child’s school has been through three heads since it was last inspected and is very differently ran a totally differ School to when it was inspected.</t>
  </si>
  <si>
    <t>Just more often as I stated my child’s school has had three heads since the last inspection. Involve the kids more but don’t give the school so much time to put on a show. My child’s school has says they do different things whenever outside people come in and it’s always make art for the walls and tidy up first and he says is very different and much more fun to how it normally is especially parents evening.</t>
  </si>
  <si>
    <t>ANON-51P4-YHQA-W</t>
  </si>
  <si>
    <t>Current system only offers generic feedback across a school. How do departments know individually what they are doing well? Feedback from recent inspections highlights areas that some departments know they are doing well. They do not take into account significant work done by some departments in these areas. Equally, a department should know it is them that needs to improve.</t>
  </si>
  <si>
    <t>Inspections should be done without notice as in England. Giving 2 weeks notice gives schools time to change a significant amount of what you see. 
I understand the scoping report needs done however every school does a standards and qualities report, this should be used as a the report you require. Or change the standards report to include aspects of what you need.</t>
  </si>
  <si>
    <t>Our school was recently inspected. The report given was generic, this is far from helpful. Inspectors should focus on individual departments, generic feedback is not helpful when you know you are being told areas for improvement that you are good at. These areas were validated by a recent authority inspection prior to the HMIE. It is also demoralising for staff when areas that are good, are not highlighted. It also means that you are unsure on what your specific areas of development should be.</t>
  </si>
  <si>
    <t>ANON-51P4-YHNN-7</t>
  </si>
  <si>
    <t>Young people from different schools to be part of the inspection team.</t>
  </si>
  <si>
    <t>ANON-51P4-YHES-3</t>
  </si>
  <si>
    <t>Ratio of SFL staff to ASN pupils</t>
  </si>
  <si>
    <t>Graphs &amp; power point presentation showing how the school compares with others in Edinburgh</t>
  </si>
  <si>
    <t>ANON-51P4-YHJP-5</t>
  </si>
  <si>
    <t>- cleanliness of the school
- timetabling. Giving additional periods to study in S1/2/3 - with assistance from a teacher.
- learning materials - how prepared students are to learn / enough resources to teach
- improved resources (newer / online textbooks?)</t>
  </si>
  <si>
    <t>ANON-51P4-YH92-P</t>
  </si>
  <si>
    <t>ANON-51P4-YH9F-A</t>
  </si>
  <si>
    <t>Schools should be aiming to hit all of these targets at all times and not just when there is an inspection.
More rights and freedoms (unhealthy being in school all day).</t>
  </si>
  <si>
    <t>No notice given to schools.</t>
  </si>
  <si>
    <t>ANON-51P4-YHK1-7</t>
  </si>
  <si>
    <t>ANON-51P4-YHA2-X</t>
  </si>
  <si>
    <t>ANON-51P4-YHAV-2</t>
  </si>
  <si>
    <t>Include areas regarding faith based learning and how being in a Catholic school improves the education of the young person.</t>
  </si>
  <si>
    <t>ANON-51P4-YHFN-Y</t>
  </si>
  <si>
    <t>ANON-51P4-YGDE-K</t>
  </si>
  <si>
    <t>How the school, classes and homework is communicated to students, teachers and families</t>
  </si>
  <si>
    <t>Not a stressful experience for teachers. It should be a natural experience</t>
  </si>
  <si>
    <t>ANON-51P4-YG54-K</t>
  </si>
  <si>
    <t>Special education school</t>
  </si>
  <si>
    <t>ANON-51P4-YHPM-8</t>
  </si>
  <si>
    <t>ANON-51P4-YHPS-E</t>
  </si>
  <si>
    <t>ANON-51P4-YHPN-9</t>
  </si>
  <si>
    <t>Every 2 weeks maybe?</t>
  </si>
  <si>
    <t>ANON-51P4-YHPD-Y</t>
  </si>
  <si>
    <t>ANON-51P4-YHP6-H</t>
  </si>
  <si>
    <t>ANON-51P4-YHP7-J</t>
  </si>
  <si>
    <t>work experience 
social skills</t>
  </si>
  <si>
    <t>every two years</t>
  </si>
  <si>
    <t>ANON-51P4-YGUY-R</t>
  </si>
  <si>
    <t>ANON-51P4-YGUP-F</t>
  </si>
  <si>
    <t>ANON-51P4-YGUT-K</t>
  </si>
  <si>
    <t>ANON-51P4-YGUD-3</t>
  </si>
  <si>
    <t>ANON-51P4-YGU9-R</t>
  </si>
  <si>
    <t>They should look at why a school has such a high staff turnover</t>
  </si>
  <si>
    <t>Schools should be inspected a minimum of every 2 years as so much changes. 
New build schools should be inspected after year one and then after year 2</t>
  </si>
  <si>
    <t>Talk to Children without school staff as they won’t say exactly what they want to as some get told not to say stuff</t>
  </si>
  <si>
    <t>No notice visits, schools should be prepared at all times, speak to parents and speak to children without school staff present.</t>
  </si>
  <si>
    <t>ANON-51P4-YHND-W</t>
  </si>
  <si>
    <t>Making group stuff</t>
  </si>
  <si>
    <t>depending on what answers all</t>
  </si>
  <si>
    <t>tell you before they leave</t>
  </si>
  <si>
    <t>work together</t>
  </si>
  <si>
    <t>ANON-51P4-YGUC-2</t>
  </si>
  <si>
    <t>Row Labels</t>
  </si>
  <si>
    <t>(blank)</t>
  </si>
  <si>
    <t>Grand Total</t>
  </si>
  <si>
    <t>Column Labels</t>
  </si>
  <si>
    <t>Count of Main typology categories</t>
  </si>
  <si>
    <t>Count of 1.1  How the school environment helps you learn</t>
  </si>
  <si>
    <t>1. Important👍</t>
  </si>
  <si>
    <t>2. Not important👎</t>
  </si>
  <si>
    <t>3. I’m not sure 🤷‍♂️</t>
  </si>
  <si>
    <t>1. Primary school</t>
  </si>
  <si>
    <t>2. Secondary school</t>
  </si>
  <si>
    <t>3. Special education school</t>
  </si>
  <si>
    <t>4. Independent school</t>
  </si>
  <si>
    <t>5. Other</t>
  </si>
  <si>
    <t>1. Important</t>
  </si>
  <si>
    <t>2. Not important</t>
  </si>
  <si>
    <t xml:space="preserve">3. I’m not sure </t>
  </si>
  <si>
    <t>Count of 1.2 What it feels like to be in your school - kindness, respect, and school values</t>
  </si>
  <si>
    <t>Important</t>
  </si>
  <si>
    <t>Not important</t>
  </si>
  <si>
    <t xml:space="preserve">I’m not sure </t>
  </si>
  <si>
    <t>Count of 1.3  How everyone in school is supported to treat each other fairly and behave well</t>
  </si>
  <si>
    <t>4. N/A</t>
  </si>
  <si>
    <t>Count of 1.4  How your school keeps you safe and protected</t>
  </si>
  <si>
    <t>Count of 1.5 How well your rights are being met</t>
  </si>
  <si>
    <t xml:space="preserve"> N/A</t>
  </si>
  <si>
    <t>Count of 1.6  How well your school makes sure everyone is included, no matter their needs or background</t>
  </si>
  <si>
    <t>Count of 1.7  How well you are supported to look after and improve your health and wellbeing</t>
  </si>
  <si>
    <t>Count of 1.8 What and how well you learn at school</t>
  </si>
  <si>
    <t>Count of 1.9  How well you are supported to achieve in your school work and learning</t>
  </si>
  <si>
    <t>Count of 1.10  How much support you get to keep improving your learning</t>
  </si>
  <si>
    <t>Count of 1.11 How your teachers help you understand how you can improve</t>
  </si>
  <si>
    <t>Q1.1 (How the school environment helps you learn)</t>
  </si>
  <si>
    <t>Q1.2 (What it feels like to be in your school - kindness, respect, and school values)</t>
  </si>
  <si>
    <t>Q1.3 (How everyone in school is supported to treat each other fairly and behave well)</t>
  </si>
  <si>
    <t>Q1.4 (How your school keeps you safe and protected)</t>
  </si>
  <si>
    <t>Q1.5 (How well your rights are being met)</t>
  </si>
  <si>
    <t xml:space="preserve">Q1.6 (How well your school makes sure everyone is included, no matter their needs or background) </t>
  </si>
  <si>
    <t>Q1.7 ( How well you are supported to look after and improve your health and wellbeing)</t>
  </si>
  <si>
    <t>Q1.8 (What and how well you learn at school)</t>
  </si>
  <si>
    <t>Q1.9 (How well you are supported to achieve in your school work and learning)</t>
  </si>
  <si>
    <t>Q1.10 (How much support you get to keep improving your learning)</t>
  </si>
  <si>
    <t xml:space="preserve"> Important</t>
  </si>
  <si>
    <t>Q1.11 (How your teachers help you understand how you can improve)</t>
  </si>
  <si>
    <t>Count of 1.12 How well computers and technology are used to help you learn</t>
  </si>
  <si>
    <t>Q1.12 (How well computers and technology are used to help you learn)</t>
  </si>
  <si>
    <t>Count of 1.13 How your school works with other people who support you -  like nurses, counsellors or after-school club leaders</t>
  </si>
  <si>
    <t>Q1.13 (How your school works with other people who support you -  like nurses, counsellors or after-school club leaders)</t>
  </si>
  <si>
    <t>Count of  1.14 How well your school supports you when you move to a new stage at school  (like starting high school)</t>
  </si>
  <si>
    <t>Q1.14 (How well your school supports you when you move to a new stage at school  (like starting high school))</t>
  </si>
  <si>
    <t>Count of 1.15 How well you learn important life skills like teamwork and problem-solving</t>
  </si>
  <si>
    <t>Count of 1.16  How your school uses feedback and information to keep improving</t>
  </si>
  <si>
    <t>Q1.15 (How well you learn important life skills like teamwork and problem-solving)</t>
  </si>
  <si>
    <t>Q1.16 (How your school uses feedback and information to keep improving)</t>
  </si>
  <si>
    <t>Count of 1.17  How you, your teachers, and your parents work together to help improve the school</t>
  </si>
  <si>
    <t>Q1.17 (How you, your teachers, and your parents work together to help improve the school)</t>
  </si>
  <si>
    <t>Count of 1.18 How well your school is run and led</t>
  </si>
  <si>
    <t>Q1.18 (How well your school is run and led)</t>
  </si>
  <si>
    <t>1. Yes</t>
  </si>
  <si>
    <t>2. No</t>
  </si>
  <si>
    <t>3. Not sure</t>
  </si>
  <si>
    <t>4. Not Answered</t>
  </si>
  <si>
    <t>1. At least once every 5 years</t>
  </si>
  <si>
    <t>2. At least once every 7 years</t>
  </si>
  <si>
    <t>3. At least once every 10 years</t>
  </si>
  <si>
    <t>4. I’m not sure</t>
  </si>
  <si>
    <t>5. Not Answered</t>
  </si>
  <si>
    <t>Count of 2.1 Do you think it is a good idea for children and young people to help inspectors understand how well your school is doing during the inspection of your school?</t>
  </si>
  <si>
    <t xml:space="preserve">Count of 2.2 Do you think it is a good idea for senior staff at your school (like the headteacher or depute headteacher) to be involved during the inspection of your school? (Like joining in discussions that people in the inspection team have and visiting classes.) </t>
  </si>
  <si>
    <t xml:space="preserve">Count of 2.3 Do you think it is a good idea for adults who work in education – but not at your school – to help inspect your school? (Like joining in discussions that people in the inspection team have and visiting classes.) </t>
  </si>
  <si>
    <t xml:space="preserve">Count of 2.4 Do you think it is a good idea that other adults who do not work in education are involved in the inspection of your school? (These are people from the community who have other jobs, who can give a different point of view about the school.)  </t>
  </si>
  <si>
    <t xml:space="preserve">Count of 3.1.How often do you think a school should be inspected? Choose the one answer that you think is best. </t>
  </si>
  <si>
    <t>1. About 2 days - just enough time to get ready</t>
  </si>
  <si>
    <t>2. About 2 and a half weeks - the same as it is now</t>
  </si>
  <si>
    <t>3. About 3 or 4 weeks - a bit more time to get ready</t>
  </si>
  <si>
    <t>4. It should be different for each school, depending on what’s going on</t>
  </si>
  <si>
    <t>5. I’m not sure</t>
  </si>
  <si>
    <t>6. Not Answered</t>
  </si>
  <si>
    <t xml:space="preserve">Count of 4.1 If inspectors were coming to your school, when do you think your headteacher should be told? Choose the one answer that you think is best. </t>
  </si>
  <si>
    <t>Count of 5.1 Do you think it is a good idea for your headteacher to tell inspectors what they think is going well and what could be better before the inspection starts?</t>
  </si>
  <si>
    <t>Count of 5.2 Do you think it is a good idea to ask children and young people in your school what they think is going well and what needs to improve before the inspection starts? - 5.2</t>
  </si>
  <si>
    <t>Count of 6.1 Do you think it is a good idea for school inspectors to use one-word grades to describe how well a school is doing after they have visited it? - 6.1</t>
  </si>
  <si>
    <t>Count of 7.1  Do you think it is a good idea that inspectors prepare a report for children and young people after their school has been inspected, telling them what is going well and what needs to improve in their school?   - 7.1</t>
  </si>
  <si>
    <t>Count of 8.2 Do you think it is a good idea for children and young people to be involved in helping inspectors understand what has improved, if they need to come back to your school again? - 8.2</t>
  </si>
  <si>
    <t>Count of Who is filling in this questionnaire? - Respondent info</t>
  </si>
  <si>
    <t>How well your school is run and led</t>
  </si>
  <si>
    <t>How the school environment helps you learn</t>
  </si>
  <si>
    <t>What it feels like to be in your school - kindness, respect, and school values</t>
  </si>
  <si>
    <t>How everyone in school is supported to treat each other fairly and behave well</t>
  </si>
  <si>
    <t>How your school keeps you safe and protected</t>
  </si>
  <si>
    <t>How well your rights are being met</t>
  </si>
  <si>
    <t xml:space="preserve">How well your school makes sure everyone is included, no matter their needs or background </t>
  </si>
  <si>
    <t>How well you are supported to look after and improve your health and wellbeing</t>
  </si>
  <si>
    <t>What and how well you learn at school</t>
  </si>
  <si>
    <t>How well you are supported to achieve in your school work and learning</t>
  </si>
  <si>
    <t>How much support you get to keep improving your learning</t>
  </si>
  <si>
    <t>How your teachers help you understand how you can improve</t>
  </si>
  <si>
    <t>How well computers and technology are used to help you learn</t>
  </si>
  <si>
    <t>How well you learn important life skills like teamwork and problem-solving</t>
  </si>
  <si>
    <t>How your school uses feedback and information to keep improving</t>
  </si>
  <si>
    <t>How you, your teachers, and your parents work together to help improve the school</t>
  </si>
  <si>
    <t>Important  👍</t>
  </si>
  <si>
    <t>Not important 👎</t>
  </si>
  <si>
    <t>How well your school supports you when you move to a new stage at school</t>
  </si>
  <si>
    <t xml:space="preserve">How your school works with other people who support you </t>
  </si>
  <si>
    <t>% of 314</t>
  </si>
  <si>
    <t>% of 131</t>
  </si>
  <si>
    <t>% of 482</t>
  </si>
  <si>
    <t xml:space="preserve">Other </t>
  </si>
  <si>
    <t xml:space="preserve">A video </t>
  </si>
  <si>
    <t xml:space="preserve">Other adults who do not work in education </t>
  </si>
  <si>
    <t xml:space="preserve">Senior staff who work at at your school </t>
  </si>
  <si>
    <t>Children and young people at your school</t>
  </si>
  <si>
    <t>Adults who work in education – but not at your school</t>
  </si>
  <si>
    <t xml:space="preserve"> No</t>
  </si>
  <si>
    <t xml:space="preserve"> Not sure</t>
  </si>
  <si>
    <t>All others</t>
  </si>
  <si>
    <t>At least once every 5 years</t>
  </si>
  <si>
    <t>At least once every 7 years</t>
  </si>
  <si>
    <t>At least once every 10 years</t>
  </si>
  <si>
    <t>About 2 days - just enough time to get ready</t>
  </si>
  <si>
    <t>About 2 and a half weeks - the same as it is now</t>
  </si>
  <si>
    <t>About 3 or 4 weeks - a bit more time to get ready</t>
  </si>
  <si>
    <t xml:space="preserve"> Secondary school</t>
  </si>
  <si>
    <t>It should be different for each school</t>
  </si>
  <si>
    <t>Other ideas</t>
  </si>
  <si>
    <t>Totals from individual questions</t>
  </si>
  <si>
    <t>Total answered</t>
  </si>
  <si>
    <t>Total answering</t>
  </si>
  <si>
    <t>For chart</t>
  </si>
  <si>
    <t xml:space="preserve"> Special education school</t>
  </si>
  <si>
    <t>All others (3+4+5)</t>
  </si>
  <si>
    <t>It should be different for each school, depending on what’s going on</t>
  </si>
  <si>
    <t xml:space="preserve">3.1 How often do you think a school should be inspected? Choose the one answer that you think is best. </t>
  </si>
  <si>
    <t>5.2 Do you think it is a good idea to ask children and young people in your school what they think is going well and what needs to improve before the inspection starts?</t>
  </si>
  <si>
    <t xml:space="preserve">Count of 5.2 Do you think it is a good idea to ask children and young people in your school what they think is going well and what needs to improve before the inspection starts? </t>
  </si>
  <si>
    <t>5.3 What do you think would be the best way for inspectors to find out what children and young people think about their school before they visit it? You can choose more than one option</t>
  </si>
  <si>
    <t xml:space="preserve">Count of 6.1 Do you think it is a good idea for school inspectors to use one-word grades to describe how well a school is doing after they have visited it? </t>
  </si>
  <si>
    <t xml:space="preserve">6.1 Do you think it is a good idea for school inspectors to use one-word grades to describe how well a school is doing after they have visited it? </t>
  </si>
  <si>
    <t>7.1  Do you think it is a good idea that inspectors prepare a report for children and young people after their school has been inspected, telling them what is going well and what needs to improve in their school?</t>
  </si>
  <si>
    <t>7.2 What do you think would be the best way for inspectors to tell children and young people how well their school is doing after the inspection? You can choose more than one option.</t>
  </si>
  <si>
    <t>Count of 7.2(i)  A letter</t>
  </si>
  <si>
    <t>Count of 7.2(ii) A report</t>
  </si>
  <si>
    <t>Count of 7.2(iii) A video that explains what inspectors found</t>
  </si>
  <si>
    <t>Count of 7.2(iv) I’m not sure</t>
  </si>
  <si>
    <t>Count of 7.2(v) Other – please write your ideas in the box below</t>
  </si>
  <si>
    <t xml:space="preserve">Count of 8.1 Do you think it’s a good idea for inspectors to come back to your school to see if things have improved, if there were lots of areas that needed to get better? </t>
  </si>
  <si>
    <t>as % of 482</t>
  </si>
  <si>
    <t xml:space="preserve">Count of Who is filling in this questionnaire? </t>
  </si>
  <si>
    <t xml:space="preserve"> 8.1 Do you think it’s a good idea for inspectors to come back to your school to see if things have improved, if there were lots of areas that needed to get better?</t>
  </si>
  <si>
    <t>Count of 8.2 Do you think it is a good idea for children and young people to be involved in helping inspectors understand what has improved, if they need to come back to your school again?</t>
  </si>
  <si>
    <t xml:space="preserve"> 8.2 Do you think it is a good idea for children and young people to be involved in helping inspectors understand what has improved, if they need to come back to your school again?</t>
  </si>
  <si>
    <t>Count of 5.3(ii) A discussion</t>
  </si>
  <si>
    <t>Count of 5.3(iii)  An online tool for you to share your ideas</t>
  </si>
  <si>
    <t>Count of  5.3(iv) Other – please write your ideas in the box below</t>
  </si>
  <si>
    <t>Count of 5.3(i) A questionnaire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</si>
</sst>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27" x14ac:knownFonts="1">
    <font>
      <sz val="11"/>
      <name val="Calibri"/>
    </font>
    <font>
      <sz val="11"/>
      <color theme="1"/>
      <name val="Calibri"/>
      <family val="2"/>
    </font>
    <font>
      <b/>
      <sz val="11"/>
      <name val="Calibri"/>
      <family val="2"/>
    </font>
    <font>
      <sz val="11"/>
      <color rgb="FFFF0000"/>
      <name val="Calibri"/>
      <family val="2"/>
    </font>
    <font>
      <b/>
      <sz val="11"/>
      <color theme="4" tint="-0.249977111117893"/>
      <name val="Calibri"/>
      <family val="2"/>
    </font>
    <font>
      <b/>
      <sz val="11"/>
      <color theme="7" tint="-0.499984740745262"/>
      <name val="Calibri"/>
      <family val="2"/>
    </font>
    <font>
      <b/>
      <sz val="11"/>
      <color theme="3" tint="0.249977111117893"/>
      <name val="Calibri"/>
      <family val="2"/>
    </font>
    <font>
      <i/>
      <sz val="11"/>
      <name val="Calibri"/>
      <family val="2"/>
    </font>
    <font>
      <b/>
      <i/>
      <sz val="11"/>
      <color theme="7" tint="-0.499984740745262"/>
      <name val="Calibri"/>
      <family val="2"/>
    </font>
    <font>
      <b/>
      <i/>
      <sz val="11"/>
      <color theme="4" tint="-0.249977111117893"/>
      <name val="Calibri"/>
      <family val="2"/>
    </font>
    <font>
      <i/>
      <sz val="11"/>
      <color rgb="FFFF0000"/>
      <name val="Calibri"/>
      <family val="2"/>
    </font>
    <font>
      <i/>
      <sz val="11"/>
      <color theme="1"/>
      <name val="Calibri"/>
      <family val="2"/>
    </font>
    <font>
      <b/>
      <i/>
      <sz val="11"/>
      <color theme="8" tint="0.39997558519241921"/>
      <name val="Calibri"/>
      <family val="2"/>
    </font>
    <font>
      <b/>
      <i/>
      <sz val="11"/>
      <color theme="5" tint="-0.249977111117893"/>
      <name val="Calibri"/>
      <family val="2"/>
    </font>
    <font>
      <b/>
      <i/>
      <sz val="11"/>
      <color theme="7" tint="-0.249977111117893"/>
      <name val="Calibri"/>
      <family val="2"/>
    </font>
    <font>
      <b/>
      <sz val="11"/>
      <color theme="7" tint="-0.249977111117893"/>
      <name val="Calibri"/>
      <family val="2"/>
    </font>
    <font>
      <sz val="11"/>
      <name val="Calibri"/>
      <family val="2"/>
    </font>
    <font>
      <sz val="11"/>
      <name val="Calibri"/>
      <family val="2"/>
    </font>
    <font>
      <b/>
      <sz val="11"/>
      <color rgb="FFFF0000"/>
      <name val="Calibri"/>
      <family val="2"/>
    </font>
    <font>
      <sz val="8"/>
      <name val="Calibri"/>
      <family val="2"/>
    </font>
    <font>
      <sz val="11"/>
      <color rgb="FF0070C0"/>
      <name val="Calibri"/>
      <family val="2"/>
    </font>
    <font>
      <b/>
      <sz val="11"/>
      <color rgb="FF0070C0"/>
      <name val="Calibri"/>
      <family val="2"/>
    </font>
    <font>
      <sz val="11"/>
      <color theme="0" tint="-0.499984740745262"/>
      <name val="Calibri"/>
      <family val="2"/>
    </font>
    <font>
      <b/>
      <sz val="11"/>
      <color theme="0" tint="-0.499984740745262"/>
      <name val="Calibri"/>
      <family val="2"/>
    </font>
    <font>
      <b/>
      <sz val="11"/>
      <color theme="1"/>
      <name val="Calibri"/>
      <family val="2"/>
    </font>
    <font>
      <sz val="11"/>
      <color rgb="FF7030A0"/>
      <name val="Calibri"/>
      <family val="2"/>
    </font>
    <font>
      <b/>
      <i/>
      <sz val="11"/>
      <name val="Calibri"/>
      <family val="2"/>
    </font>
  </fonts>
  <fills count="13">
    <fill>
      <patternFill patternType="none"/>
    </fill>
    <fill>
      <patternFill patternType="gray125"/>
    </fill>
    <fill>
      <patternFill patternType="solid">
        <fgColor theme="3" tint="0.89999084444715716"/>
        <bgColor indexed="64"/>
      </patternFill>
    </fill>
    <fill>
      <patternFill patternType="solid">
        <fgColor theme="0" tint="-0.34998626667073579"/>
        <bgColor indexed="64"/>
      </patternFill>
    </fill>
    <fill>
      <patternFill patternType="solid">
        <fgColor theme="3" tint="0.74999237037263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0000"/>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2">
    <xf numFmtId="0" fontId="0" fillId="0" borderId="0"/>
    <xf numFmtId="9" fontId="16" fillId="0" borderId="0" applyFont="0" applyFill="0" applyBorder="0" applyAlignment="0" applyProtection="0"/>
  </cellStyleXfs>
  <cellXfs count="147">
    <xf numFmtId="0" fontId="0" fillId="0" borderId="0" xfId="0"/>
    <xf numFmtId="0" fontId="2" fillId="2" borderId="0" xfId="0" applyFont="1" applyFill="1" applyAlignment="1">
      <alignment horizontal="left" vertical="top" wrapText="1"/>
    </xf>
    <xf numFmtId="0" fontId="2" fillId="3" borderId="0" xfId="0" applyFont="1" applyFill="1" applyAlignment="1">
      <alignment horizontal="left" vertical="top" wrapText="1"/>
    </xf>
    <xf numFmtId="0" fontId="2" fillId="4" borderId="0" xfId="0" applyFont="1" applyFill="1" applyAlignment="1">
      <alignment horizontal="left" vertical="top" wrapText="1"/>
    </xf>
    <xf numFmtId="0" fontId="2" fillId="5" borderId="0" xfId="0" applyFont="1" applyFill="1" applyAlignment="1">
      <alignment horizontal="left" vertical="top" wrapText="1"/>
    </xf>
    <xf numFmtId="0" fontId="2" fillId="6" borderId="0" xfId="0" applyFont="1" applyFill="1" applyAlignment="1">
      <alignment horizontal="left" vertical="top" wrapText="1"/>
    </xf>
    <xf numFmtId="0" fontId="2" fillId="7" borderId="0" xfId="0" applyFont="1" applyFill="1" applyAlignment="1">
      <alignment horizontal="left" vertical="top" wrapText="1"/>
    </xf>
    <xf numFmtId="0" fontId="0" fillId="2" borderId="0" xfId="0" applyFill="1" applyAlignment="1">
      <alignment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0" fillId="0" borderId="0" xfId="0" applyAlignment="1">
      <alignment wrapText="1"/>
    </xf>
    <xf numFmtId="164" fontId="0" fillId="0" borderId="0" xfId="0" applyNumberFormat="1" applyAlignment="1">
      <alignment wrapText="1"/>
    </xf>
    <xf numFmtId="0" fontId="2" fillId="2" borderId="0" xfId="0" applyFont="1"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0" fontId="2" fillId="9" borderId="0" xfId="0" applyFont="1" applyFill="1" applyAlignment="1">
      <alignment vertical="top" wrapText="1"/>
    </xf>
    <xf numFmtId="0" fontId="2" fillId="9" borderId="0" xfId="0" applyFont="1" applyFill="1" applyAlignment="1">
      <alignment horizontal="left" vertical="top" wrapText="1"/>
    </xf>
    <xf numFmtId="0" fontId="0" fillId="9" borderId="0" xfId="0" applyFill="1" applyAlignment="1">
      <alignment wrapText="1"/>
    </xf>
    <xf numFmtId="0" fontId="0" fillId="9" borderId="0" xfId="0" applyFill="1" applyAlignment="1">
      <alignment vertical="top" wrapText="1"/>
    </xf>
    <xf numFmtId="0" fontId="0" fillId="10" borderId="0" xfId="0" applyFill="1" applyAlignment="1">
      <alignment horizontal="left" wrapText="1"/>
    </xf>
    <xf numFmtId="0" fontId="4" fillId="7" borderId="0" xfId="0" applyFont="1" applyFill="1" applyAlignment="1">
      <alignment wrapText="1"/>
    </xf>
    <xf numFmtId="0" fontId="3" fillId="7" borderId="0" xfId="0" applyFont="1" applyFill="1" applyAlignment="1">
      <alignment wrapText="1"/>
    </xf>
    <xf numFmtId="0" fontId="2" fillId="4" borderId="0" xfId="0" applyFont="1" applyFill="1" applyAlignment="1">
      <alignment vertical="top" wrapText="1"/>
    </xf>
    <xf numFmtId="0" fontId="0" fillId="4" borderId="0" xfId="0" applyFill="1" applyAlignment="1">
      <alignment vertical="top" wrapText="1"/>
    </xf>
    <xf numFmtId="0" fontId="0" fillId="4" borderId="0" xfId="0" applyFill="1" applyAlignment="1">
      <alignment horizontal="left" vertical="top" wrapText="1"/>
    </xf>
    <xf numFmtId="0" fontId="3" fillId="0" borderId="0" xfId="0" applyFont="1" applyAlignment="1">
      <alignment wrapText="1"/>
    </xf>
    <xf numFmtId="0" fontId="5" fillId="4" borderId="0" xfId="0" applyFont="1" applyFill="1" applyAlignment="1">
      <alignment horizontal="left" vertical="top" wrapText="1"/>
    </xf>
    <xf numFmtId="0" fontId="0" fillId="7" borderId="0" xfId="0" applyFill="1" applyAlignment="1">
      <alignment horizontal="left" vertical="top" wrapText="1"/>
    </xf>
    <xf numFmtId="0" fontId="6" fillId="7" borderId="0" xfId="0" applyFont="1" applyFill="1" applyAlignment="1">
      <alignment wrapText="1"/>
    </xf>
    <xf numFmtId="0" fontId="2" fillId="8" borderId="0" xfId="0" applyFont="1" applyFill="1" applyAlignment="1">
      <alignment vertical="top" wrapText="1"/>
    </xf>
    <xf numFmtId="0" fontId="0" fillId="8" borderId="0" xfId="0" applyFill="1" applyAlignment="1">
      <alignment vertical="top" wrapText="1"/>
    </xf>
    <xf numFmtId="0" fontId="2" fillId="10" borderId="0" xfId="0" applyFont="1" applyFill="1" applyAlignment="1">
      <alignment vertical="top" wrapText="1"/>
    </xf>
    <xf numFmtId="0" fontId="0" fillId="10" borderId="0" xfId="0" applyFill="1" applyAlignment="1">
      <alignment vertical="top" wrapText="1"/>
    </xf>
    <xf numFmtId="0" fontId="3" fillId="10" borderId="0" xfId="0" applyFont="1" applyFill="1" applyAlignment="1">
      <alignment vertical="top" wrapText="1"/>
    </xf>
    <xf numFmtId="0" fontId="6" fillId="10" borderId="0" xfId="0" applyFont="1" applyFill="1" applyAlignment="1">
      <alignment vertical="top" wrapText="1"/>
    </xf>
    <xf numFmtId="0" fontId="0" fillId="2" borderId="0" xfId="0" applyFill="1" applyAlignment="1">
      <alignment vertical="top" wrapText="1"/>
    </xf>
    <xf numFmtId="0" fontId="0" fillId="2" borderId="0" xfId="0" applyFill="1" applyAlignment="1">
      <alignment horizontal="left" vertical="top" wrapText="1"/>
    </xf>
    <xf numFmtId="0" fontId="7" fillId="3" borderId="0" xfId="0" applyFont="1" applyFill="1" applyAlignment="1">
      <alignment horizontal="left" wrapText="1"/>
    </xf>
    <xf numFmtId="0" fontId="7" fillId="2" borderId="0" xfId="0" applyFont="1" applyFill="1" applyAlignment="1">
      <alignment wrapText="1"/>
    </xf>
    <xf numFmtId="0" fontId="7" fillId="4" borderId="0" xfId="0" applyFont="1" applyFill="1" applyAlignment="1">
      <alignment horizontal="left" vertical="top" wrapText="1"/>
    </xf>
    <xf numFmtId="0" fontId="7" fillId="6" borderId="0" xfId="0" applyFont="1" applyFill="1" applyAlignment="1">
      <alignment wrapText="1"/>
    </xf>
    <xf numFmtId="0" fontId="7" fillId="7" borderId="0" xfId="0" applyFont="1" applyFill="1" applyAlignment="1">
      <alignment wrapText="1"/>
    </xf>
    <xf numFmtId="0" fontId="7" fillId="9" borderId="0" xfId="0" applyFont="1" applyFill="1" applyAlignment="1">
      <alignment wrapText="1"/>
    </xf>
    <xf numFmtId="0" fontId="7" fillId="9" borderId="0" xfId="0" applyFont="1" applyFill="1" applyAlignment="1">
      <alignment vertical="top" wrapText="1"/>
    </xf>
    <xf numFmtId="0" fontId="7" fillId="10" borderId="0" xfId="0" applyFont="1" applyFill="1" applyAlignment="1">
      <alignment vertical="top" wrapText="1"/>
    </xf>
    <xf numFmtId="0" fontId="7" fillId="2" borderId="0" xfId="0" applyFont="1" applyFill="1" applyAlignment="1">
      <alignment vertical="top" wrapText="1"/>
    </xf>
    <xf numFmtId="0" fontId="7" fillId="2" borderId="0" xfId="0" applyFont="1" applyFill="1" applyAlignment="1">
      <alignment horizontal="left" vertical="top" wrapText="1"/>
    </xf>
    <xf numFmtId="0" fontId="7" fillId="0" borderId="0" xfId="0" applyFont="1" applyAlignment="1">
      <alignment wrapText="1"/>
    </xf>
    <xf numFmtId="0" fontId="7" fillId="0" borderId="0" xfId="0" applyFont="1" applyAlignment="1">
      <alignment vertical="top" wrapText="1"/>
    </xf>
    <xf numFmtId="164" fontId="7" fillId="0" borderId="0" xfId="0" applyNumberFormat="1" applyFont="1" applyAlignment="1">
      <alignment wrapText="1"/>
    </xf>
    <xf numFmtId="0" fontId="8" fillId="4" borderId="0" xfId="0" applyFont="1" applyFill="1" applyAlignment="1">
      <alignment horizontal="left" vertical="top" wrapText="1"/>
    </xf>
    <xf numFmtId="0" fontId="9" fillId="7" borderId="0" xfId="0" applyFont="1" applyFill="1" applyAlignment="1">
      <alignment wrapText="1"/>
    </xf>
    <xf numFmtId="0" fontId="10" fillId="0" borderId="0" xfId="0" applyFont="1" applyAlignment="1">
      <alignment wrapText="1"/>
    </xf>
    <xf numFmtId="0" fontId="0" fillId="11" borderId="0" xfId="0" applyFill="1" applyAlignment="1">
      <alignment horizontal="left" vertical="top" wrapText="1"/>
    </xf>
    <xf numFmtId="0" fontId="7" fillId="0" borderId="0" xfId="0" applyFont="1" applyAlignment="1">
      <alignment horizontal="left" vertical="top" wrapText="1"/>
    </xf>
    <xf numFmtId="0" fontId="12" fillId="4" borderId="0" xfId="0" applyFont="1" applyFill="1" applyAlignment="1">
      <alignment horizontal="left" vertical="top" wrapText="1"/>
    </xf>
    <xf numFmtId="0" fontId="12" fillId="2" borderId="0" xfId="0" applyFont="1" applyFill="1" applyAlignment="1">
      <alignment wrapText="1"/>
    </xf>
    <xf numFmtId="0" fontId="12" fillId="7" borderId="0" xfId="0" applyFont="1" applyFill="1" applyAlignment="1">
      <alignment wrapText="1"/>
    </xf>
    <xf numFmtId="0" fontId="12" fillId="9" borderId="0" xfId="0" applyFont="1" applyFill="1" applyAlignment="1">
      <alignment wrapText="1"/>
    </xf>
    <xf numFmtId="0" fontId="12" fillId="9" borderId="0" xfId="0" applyFont="1" applyFill="1" applyAlignment="1">
      <alignment vertical="top" wrapText="1"/>
    </xf>
    <xf numFmtId="0" fontId="12" fillId="10" borderId="0" xfId="0" applyFont="1" applyFill="1" applyAlignment="1">
      <alignment vertical="top" wrapText="1"/>
    </xf>
    <xf numFmtId="0" fontId="12" fillId="2" borderId="0" xfId="0" applyFont="1" applyFill="1" applyAlignment="1">
      <alignment vertical="top" wrapText="1"/>
    </xf>
    <xf numFmtId="0" fontId="12" fillId="2" borderId="0" xfId="0" applyFont="1" applyFill="1" applyAlignment="1">
      <alignment horizontal="left" vertical="top" wrapText="1"/>
    </xf>
    <xf numFmtId="0" fontId="12" fillId="0" borderId="0" xfId="0" applyFont="1" applyAlignment="1">
      <alignment wrapText="1"/>
    </xf>
    <xf numFmtId="0" fontId="12" fillId="0" borderId="0" xfId="0" applyFont="1" applyAlignment="1">
      <alignment vertical="top" wrapText="1"/>
    </xf>
    <xf numFmtId="0" fontId="12" fillId="0" borderId="0" xfId="0" applyFont="1" applyAlignment="1">
      <alignment horizontal="left" vertical="top" wrapText="1"/>
    </xf>
    <xf numFmtId="164" fontId="12" fillId="0" borderId="0" xfId="0" applyNumberFormat="1" applyFont="1" applyAlignment="1">
      <alignment wrapText="1"/>
    </xf>
    <xf numFmtId="0" fontId="13" fillId="2" borderId="0" xfId="0" applyFont="1" applyFill="1" applyAlignment="1">
      <alignment wrapText="1"/>
    </xf>
    <xf numFmtId="0" fontId="13" fillId="4" borderId="0" xfId="0" applyFont="1" applyFill="1" applyAlignment="1">
      <alignment horizontal="left" vertical="top" wrapText="1"/>
    </xf>
    <xf numFmtId="0" fontId="13" fillId="7" borderId="0" xfId="0" applyFont="1" applyFill="1" applyAlignment="1">
      <alignment wrapText="1"/>
    </xf>
    <xf numFmtId="0" fontId="13" fillId="9" borderId="0" xfId="0" applyFont="1" applyFill="1" applyAlignment="1">
      <alignment wrapText="1"/>
    </xf>
    <xf numFmtId="0" fontId="13" fillId="9" borderId="0" xfId="0" applyFont="1" applyFill="1" applyAlignment="1">
      <alignment vertical="top" wrapText="1"/>
    </xf>
    <xf numFmtId="0" fontId="13" fillId="10" borderId="0" xfId="0" applyFont="1" applyFill="1" applyAlignment="1">
      <alignment vertical="top" wrapText="1"/>
    </xf>
    <xf numFmtId="0" fontId="13" fillId="2" borderId="0" xfId="0" applyFont="1" applyFill="1" applyAlignment="1">
      <alignment vertical="top" wrapText="1"/>
    </xf>
    <xf numFmtId="0" fontId="13" fillId="2" borderId="0" xfId="0" applyFont="1" applyFill="1" applyAlignment="1">
      <alignment horizontal="left" vertical="top" wrapText="1"/>
    </xf>
    <xf numFmtId="0" fontId="13" fillId="0" borderId="0" xfId="0" applyFont="1" applyAlignment="1">
      <alignment wrapText="1"/>
    </xf>
    <xf numFmtId="0" fontId="13" fillId="0" borderId="0" xfId="0" applyFont="1" applyAlignment="1">
      <alignment vertical="top" wrapText="1"/>
    </xf>
    <xf numFmtId="0" fontId="13" fillId="12" borderId="0" xfId="0" applyFont="1" applyFill="1" applyAlignment="1">
      <alignment horizontal="left" vertical="top" wrapText="1"/>
    </xf>
    <xf numFmtId="164" fontId="13" fillId="0" borderId="0" xfId="0" applyNumberFormat="1" applyFont="1" applyAlignment="1">
      <alignment wrapText="1"/>
    </xf>
    <xf numFmtId="0" fontId="7" fillId="4" borderId="0" xfId="0" applyFont="1" applyFill="1" applyAlignment="1">
      <alignment vertical="top" wrapText="1"/>
    </xf>
    <xf numFmtId="0" fontId="13" fillId="4" borderId="0" xfId="0" applyFont="1" applyFill="1" applyAlignment="1">
      <alignment vertical="top" wrapText="1"/>
    </xf>
    <xf numFmtId="0" fontId="12" fillId="4" borderId="0" xfId="0" applyFont="1" applyFill="1" applyAlignment="1">
      <alignment vertical="top" wrapText="1"/>
    </xf>
    <xf numFmtId="0" fontId="15" fillId="10" borderId="0" xfId="0" applyFont="1" applyFill="1" applyAlignment="1">
      <alignment vertical="top" wrapText="1"/>
    </xf>
    <xf numFmtId="0" fontId="14" fillId="10" borderId="0" xfId="0" applyFont="1" applyFill="1" applyAlignment="1">
      <alignment vertical="top" wrapText="1"/>
    </xf>
    <xf numFmtId="0" fontId="2" fillId="12" borderId="0" xfId="0" applyFont="1" applyFill="1" applyAlignment="1">
      <alignment horizontal="left" vertical="top" wrapText="1"/>
    </xf>
    <xf numFmtId="0" fontId="0" fillId="12" borderId="0" xfId="0" applyFill="1" applyAlignment="1">
      <alignment wrapText="1"/>
    </xf>
    <xf numFmtId="0" fontId="1" fillId="11" borderId="0" xfId="0" applyFont="1" applyFill="1" applyAlignment="1">
      <alignment horizontal="left" wrapText="1"/>
    </xf>
    <xf numFmtId="0" fontId="11" fillId="11" borderId="0" xfId="0" applyFont="1" applyFill="1" applyAlignment="1">
      <alignment horizontal="left" wrapText="1"/>
    </xf>
    <xf numFmtId="0" fontId="0" fillId="0" borderId="0" xfId="0" pivotButton="1"/>
    <xf numFmtId="0" fontId="0" fillId="0" borderId="0" xfId="0" applyAlignment="1">
      <alignment horizontal="left"/>
    </xf>
    <xf numFmtId="9" fontId="0" fillId="0" borderId="0" xfId="1" applyFont="1"/>
    <xf numFmtId="0" fontId="2" fillId="0" borderId="0" xfId="0" applyFont="1"/>
    <xf numFmtId="9" fontId="2" fillId="0" borderId="0" xfId="1" applyFont="1"/>
    <xf numFmtId="0" fontId="17" fillId="0" borderId="0" xfId="0" applyFont="1"/>
    <xf numFmtId="0" fontId="17" fillId="2" borderId="0" xfId="0" applyFont="1" applyFill="1" applyAlignment="1">
      <alignment wrapText="1"/>
    </xf>
    <xf numFmtId="9" fontId="18" fillId="0" borderId="0" xfId="1" applyFont="1"/>
    <xf numFmtId="0" fontId="0" fillId="0" borderId="0" xfId="0" pivotButton="1" applyAlignment="1">
      <alignment wrapText="1"/>
    </xf>
    <xf numFmtId="0" fontId="0" fillId="0" borderId="0" xfId="0" applyAlignment="1">
      <alignment horizontal="left" wrapText="1"/>
    </xf>
    <xf numFmtId="0" fontId="17" fillId="2" borderId="0" xfId="1" applyNumberFormat="1" applyFont="1" applyFill="1" applyAlignment="1">
      <alignment wrapText="1"/>
    </xf>
    <xf numFmtId="0" fontId="17" fillId="0" borderId="0" xfId="0" applyFont="1" applyAlignment="1">
      <alignment wrapText="1"/>
    </xf>
    <xf numFmtId="9" fontId="0" fillId="0" borderId="0" xfId="1" applyFont="1" applyAlignment="1">
      <alignment horizontal="center" vertical="center"/>
    </xf>
    <xf numFmtId="0" fontId="17" fillId="5" borderId="0" xfId="0" applyFont="1" applyFill="1" applyAlignment="1">
      <alignment wrapText="1"/>
    </xf>
    <xf numFmtId="0" fontId="17" fillId="6" borderId="0" xfId="0" applyFont="1" applyFill="1" applyAlignment="1">
      <alignment wrapText="1"/>
    </xf>
    <xf numFmtId="0" fontId="17" fillId="8" borderId="0" xfId="0" applyFont="1" applyFill="1" applyAlignment="1">
      <alignment vertical="top" wrapText="1"/>
    </xf>
    <xf numFmtId="0" fontId="17" fillId="9" borderId="0" xfId="0" applyFont="1" applyFill="1" applyAlignment="1">
      <alignment wrapText="1"/>
    </xf>
    <xf numFmtId="0" fontId="0" fillId="0" borderId="0" xfId="0" applyAlignment="1">
      <alignment vertical="top"/>
    </xf>
    <xf numFmtId="0" fontId="16" fillId="0" borderId="0" xfId="0" applyFont="1"/>
    <xf numFmtId="0" fontId="0" fillId="0" borderId="0" xfId="0" applyAlignment="1">
      <alignment horizontal="right"/>
    </xf>
    <xf numFmtId="9" fontId="0" fillId="0" borderId="0" xfId="0" applyNumberFormat="1"/>
    <xf numFmtId="9" fontId="20" fillId="0" borderId="0" xfId="1" applyFont="1"/>
    <xf numFmtId="9" fontId="21" fillId="0" borderId="0" xfId="1" applyFont="1"/>
    <xf numFmtId="0" fontId="16" fillId="0" borderId="0" xfId="0" applyFont="1" applyAlignment="1">
      <alignment wrapText="1"/>
    </xf>
    <xf numFmtId="0" fontId="22" fillId="8" borderId="0" xfId="0" applyFont="1" applyFill="1"/>
    <xf numFmtId="0" fontId="23" fillId="8" borderId="0" xfId="0" applyFont="1" applyFill="1"/>
    <xf numFmtId="0" fontId="22" fillId="8" borderId="0" xfId="0" applyFont="1" applyFill="1" applyAlignment="1">
      <alignment wrapText="1"/>
    </xf>
    <xf numFmtId="0" fontId="16" fillId="0" borderId="0" xfId="0" applyFont="1" applyAlignment="1">
      <alignment horizontal="left" vertical="top" wrapText="1"/>
    </xf>
    <xf numFmtId="0" fontId="17" fillId="0" borderId="0" xfId="0" applyFont="1" applyAlignment="1">
      <alignment vertical="top" wrapText="1"/>
    </xf>
    <xf numFmtId="0" fontId="22" fillId="8" borderId="0" xfId="0" applyFont="1" applyFill="1" applyAlignment="1">
      <alignment vertical="top" wrapText="1"/>
    </xf>
    <xf numFmtId="0" fontId="16" fillId="0" borderId="0" xfId="0" applyFont="1" applyAlignment="1">
      <alignment vertical="top" wrapText="1"/>
    </xf>
    <xf numFmtId="0" fontId="23" fillId="0" borderId="0" xfId="0" applyFont="1"/>
    <xf numFmtId="0" fontId="22" fillId="8" borderId="0" xfId="0" applyFont="1" applyFill="1" applyAlignment="1">
      <alignment vertical="top"/>
    </xf>
    <xf numFmtId="0" fontId="0" fillId="0" borderId="0" xfId="0" pivotButton="1" applyAlignment="1">
      <alignment vertical="top" wrapText="1"/>
    </xf>
    <xf numFmtId="0" fontId="0" fillId="0" borderId="0" xfId="0" pivotButton="1" applyAlignment="1">
      <alignment vertical="top"/>
    </xf>
    <xf numFmtId="0" fontId="0" fillId="0" borderId="1" xfId="0" applyBorder="1"/>
    <xf numFmtId="9" fontId="1" fillId="0" borderId="0" xfId="1" applyFont="1"/>
    <xf numFmtId="0" fontId="25" fillId="0" borderId="0" xfId="0" applyFont="1"/>
    <xf numFmtId="9" fontId="25" fillId="0" borderId="0" xfId="1" applyFont="1"/>
    <xf numFmtId="9" fontId="16" fillId="0" borderId="0" xfId="1" applyFont="1" applyAlignment="1">
      <alignment wrapText="1"/>
    </xf>
    <xf numFmtId="0" fontId="16" fillId="0" borderId="0" xfId="0" applyFont="1" applyAlignment="1">
      <alignment vertical="top"/>
    </xf>
    <xf numFmtId="9" fontId="25" fillId="0" borderId="0" xfId="0" applyNumberFormat="1" applyFont="1"/>
    <xf numFmtId="9" fontId="20" fillId="0" borderId="0" xfId="0" applyNumberFormat="1" applyFont="1"/>
    <xf numFmtId="0" fontId="24" fillId="0" borderId="0" xfId="0" applyFont="1"/>
    <xf numFmtId="9" fontId="0" fillId="0" borderId="1" xfId="1" applyFont="1" applyBorder="1"/>
    <xf numFmtId="0" fontId="3" fillId="0" borderId="0" xfId="0" applyFont="1" applyAlignment="1">
      <alignment horizontal="left" vertical="top" wrapText="1"/>
    </xf>
    <xf numFmtId="0" fontId="3" fillId="0" borderId="0" xfId="0" applyFont="1" applyAlignment="1">
      <alignment vertical="top" wrapText="1"/>
    </xf>
    <xf numFmtId="164" fontId="3" fillId="0" borderId="0" xfId="0" applyNumberFormat="1" applyFont="1" applyAlignment="1">
      <alignment wrapText="1"/>
    </xf>
    <xf numFmtId="0" fontId="10" fillId="0" borderId="0" xfId="0" applyFont="1" applyAlignment="1">
      <alignment horizontal="left" vertical="top" wrapText="1"/>
    </xf>
    <xf numFmtId="0" fontId="10" fillId="0" borderId="0" xfId="0" applyFont="1" applyAlignment="1">
      <alignment vertical="top" wrapText="1"/>
    </xf>
    <xf numFmtId="164" fontId="10" fillId="0" borderId="0" xfId="0" applyNumberFormat="1" applyFont="1" applyAlignment="1">
      <alignment wrapText="1"/>
    </xf>
    <xf numFmtId="0" fontId="26" fillId="3" borderId="0" xfId="0" applyFont="1" applyFill="1" applyAlignment="1">
      <alignment horizontal="left" wrapText="1"/>
    </xf>
    <xf numFmtId="0" fontId="16" fillId="3" borderId="0" xfId="0" applyFont="1" applyFill="1" applyAlignment="1">
      <alignment horizontal="left" wrapText="1"/>
    </xf>
    <xf numFmtId="0" fontId="16" fillId="0" borderId="0" xfId="0" applyFont="1" applyAlignment="1">
      <alignment horizontal="left" vertical="top" wrapText="1"/>
    </xf>
    <xf numFmtId="0" fontId="0" fillId="0" borderId="0" xfId="0" applyAlignment="1">
      <alignment horizontal="center"/>
    </xf>
    <xf numFmtId="0" fontId="16" fillId="0" borderId="0" xfId="0" applyFont="1" applyAlignment="1">
      <alignment horizontal="left" wrapText="1"/>
    </xf>
    <xf numFmtId="0" fontId="0" fillId="0" borderId="0" xfId="0" applyAlignment="1">
      <alignment horizontal="left" vertical="top" wrapText="1"/>
    </xf>
    <xf numFmtId="0" fontId="0" fillId="0" borderId="0" xfId="0" applyAlignment="1">
      <alignment horizontal="left" wrapText="1"/>
    </xf>
  </cellXfs>
  <cellStyles count="2">
    <cellStyle name="Normal" xfId="0" builtinId="0"/>
    <cellStyle name="Percent" xfId="1" builtinId="5"/>
  </cellStyles>
  <dxfs count="143">
    <dxf>
      <alignment wrapText="1"/>
    </dxf>
    <dxf>
      <alignment wrapText="1"/>
    </dxf>
    <dxf>
      <alignment wrapText="1"/>
    </dxf>
    <dxf>
      <alignment wrapText="1"/>
    </dxf>
    <dxf>
      <alignment wrapText="0"/>
    </dxf>
    <dxf>
      <alignment wrapText="0"/>
    </dxf>
    <dxf>
      <alignment wrapText="0"/>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wrapText="1"/>
    </dxf>
    <dxf>
      <alignment wrapText="1"/>
    </dxf>
    <dxf>
      <alignment wrapText="1"/>
    </dxf>
    <dxf>
      <alignment vertical="top"/>
    </dxf>
    <dxf>
      <alignment vertical="top"/>
    </dxf>
    <dxf>
      <alignment vertical="top"/>
    </dxf>
    <dxf>
      <alignment vertical="top"/>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wrapText="1"/>
    </dxf>
    <dxf>
      <alignment wrapText="1"/>
    </dxf>
    <dxf>
      <alignment vertical="top"/>
    </dxf>
    <dxf>
      <alignment vertical="top"/>
    </dxf>
    <dxf>
      <alignment vertical="top"/>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s>
  <tableStyles count="0" defaultTableStyle="TableStyleMedium2" defaultPivotStyle="PivotStyleLight16"/>
  <colors>
    <mruColors>
      <color rgb="FF8064A2"/>
      <color rgb="FFD9D9D9"/>
      <color rgb="FF4BADC6"/>
      <color rgb="FF4F81BD"/>
      <color rgb="FF9BBB59"/>
      <color rgb="FFF796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pivotCacheDefinition" Target="pivotCache/pivotCacheDefinition2.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pivotCacheDefinition" Target="pivotCache/pivotCacheDefinition1.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'Q1 summary chart'!$B$24</c:f>
              <c:strCache>
                <c:ptCount val="1"/>
                <c:pt idx="0">
                  <c:v>Important  👍</c:v>
                </c:pt>
              </c:strCache>
            </c:strRef>
          </c:tx>
          <c:spPr>
            <a:solidFill>
              <a:srgbClr val="8064A2"/>
            </a:solidFill>
            <a:ln>
              <a:solidFill>
                <a:srgbClr val="8064A2"/>
              </a:solidFill>
            </a:ln>
            <a:effectLst/>
          </c:spPr>
          <c:invertIfNegative val="0"/>
          <c:cat>
            <c:strRef>
              <c:f>'Q1 summary chart'!$A$25:$A$42</c:f>
              <c:strCache>
                <c:ptCount val="18"/>
                <c:pt idx="0">
                  <c:v>How well your school is run and led</c:v>
                </c:pt>
                <c:pt idx="1">
                  <c:v>How you, your teachers, and your parents work together to help improve the school</c:v>
                </c:pt>
                <c:pt idx="2">
                  <c:v>How your school uses feedback and information to keep improving</c:v>
                </c:pt>
                <c:pt idx="3">
                  <c:v>How well you learn important life skills like teamwork and problem-solving</c:v>
                </c:pt>
                <c:pt idx="4">
                  <c:v>How well your school supports you when you move to a new stage at school</c:v>
                </c:pt>
                <c:pt idx="5">
                  <c:v>How your school works with other people who support you </c:v>
                </c:pt>
                <c:pt idx="6">
                  <c:v>How well computers and technology are used to help you learn</c:v>
                </c:pt>
                <c:pt idx="7">
                  <c:v>How your teachers help you understand how you can improve</c:v>
                </c:pt>
                <c:pt idx="8">
                  <c:v>How much support you get to keep improving your learning</c:v>
                </c:pt>
                <c:pt idx="9">
                  <c:v>How well you are supported to achieve in your school work and learning</c:v>
                </c:pt>
                <c:pt idx="10">
                  <c:v>What and how well you learn at school</c:v>
                </c:pt>
                <c:pt idx="11">
                  <c:v>How well you are supported to look after and improve your health and wellbeing</c:v>
                </c:pt>
                <c:pt idx="12">
                  <c:v>How well your school makes sure everyone is included, no matter their needs or background </c:v>
                </c:pt>
                <c:pt idx="13">
                  <c:v>How well your rights are being met</c:v>
                </c:pt>
                <c:pt idx="14">
                  <c:v>How your school keeps you safe and protected</c:v>
                </c:pt>
                <c:pt idx="15">
                  <c:v>How everyone in school is supported to treat each other fairly and behave well</c:v>
                </c:pt>
                <c:pt idx="16">
                  <c:v>What it feels like to be in your school - kindness, respect, and school values</c:v>
                </c:pt>
                <c:pt idx="17">
                  <c:v>How the school environment helps you learn</c:v>
                </c:pt>
              </c:strCache>
            </c:strRef>
          </c:cat>
          <c:val>
            <c:numRef>
              <c:f>'Q1 summary chart'!$B$25:$B$42</c:f>
              <c:numCache>
                <c:formatCode>0%</c:formatCode>
                <c:ptCount val="18"/>
                <c:pt idx="0">
                  <c:v>0.88210526315789473</c:v>
                </c:pt>
                <c:pt idx="1">
                  <c:v>0.78616352201257866</c:v>
                </c:pt>
                <c:pt idx="2">
                  <c:v>0.81894736842105265</c:v>
                </c:pt>
                <c:pt idx="3">
                  <c:v>0.86163522012578619</c:v>
                </c:pt>
                <c:pt idx="4">
                  <c:v>0.82881002087682676</c:v>
                </c:pt>
                <c:pt idx="5">
                  <c:v>0.7489539748953975</c:v>
                </c:pt>
                <c:pt idx="6">
                  <c:v>0.69665271966527198</c:v>
                </c:pt>
                <c:pt idx="7">
                  <c:v>0.87447698744769875</c:v>
                </c:pt>
                <c:pt idx="8">
                  <c:v>0.87708333333333333</c:v>
                </c:pt>
                <c:pt idx="9">
                  <c:v>0.89166666666666672</c:v>
                </c:pt>
                <c:pt idx="10">
                  <c:v>0.85446985446985446</c:v>
                </c:pt>
                <c:pt idx="11">
                  <c:v>0.86192468619246865</c:v>
                </c:pt>
                <c:pt idx="12">
                  <c:v>0.85833333333333328</c:v>
                </c:pt>
                <c:pt idx="13">
                  <c:v>0.8354166666666667</c:v>
                </c:pt>
                <c:pt idx="14">
                  <c:v>0.92083333333333328</c:v>
                </c:pt>
                <c:pt idx="15">
                  <c:v>0.87525987525987525</c:v>
                </c:pt>
                <c:pt idx="16">
                  <c:v>0.91683991683991684</c:v>
                </c:pt>
                <c:pt idx="17">
                  <c:v>0.89419087136929465</c:v>
                </c:pt>
              </c:numCache>
            </c:numRef>
          </c:val>
          <c:extLst>
            <c:ext xmlns:c16="http://schemas.microsoft.com/office/drawing/2014/chart" uri="{C3380CC4-5D6E-409C-BE32-E72D297353CC}">
              <c16:uniqueId val="{00000000-EE39-40C7-B57D-7FF13C56F773}"/>
            </c:ext>
          </c:extLst>
        </c:ser>
        <c:ser>
          <c:idx val="1"/>
          <c:order val="1"/>
          <c:tx>
            <c:strRef>
              <c:f>'Q1 summary chart'!$C$24</c:f>
              <c:strCache>
                <c:ptCount val="1"/>
                <c:pt idx="0">
                  <c:v>Not important 👎</c:v>
                </c:pt>
              </c:strCache>
            </c:strRef>
          </c:tx>
          <c:spPr>
            <a:solidFill>
              <a:srgbClr val="4BADC6"/>
            </a:solidFill>
            <a:ln>
              <a:solidFill>
                <a:srgbClr val="4BADC6"/>
              </a:solidFill>
            </a:ln>
            <a:effectLst/>
          </c:spPr>
          <c:invertIfNegative val="0"/>
          <c:cat>
            <c:strRef>
              <c:f>'Q1 summary chart'!$A$25:$A$42</c:f>
              <c:strCache>
                <c:ptCount val="18"/>
                <c:pt idx="0">
                  <c:v>How well your school is run and led</c:v>
                </c:pt>
                <c:pt idx="1">
                  <c:v>How you, your teachers, and your parents work together to help improve the school</c:v>
                </c:pt>
                <c:pt idx="2">
                  <c:v>How your school uses feedback and information to keep improving</c:v>
                </c:pt>
                <c:pt idx="3">
                  <c:v>How well you learn important life skills like teamwork and problem-solving</c:v>
                </c:pt>
                <c:pt idx="4">
                  <c:v>How well your school supports you when you move to a new stage at school</c:v>
                </c:pt>
                <c:pt idx="5">
                  <c:v>How your school works with other people who support you </c:v>
                </c:pt>
                <c:pt idx="6">
                  <c:v>How well computers and technology are used to help you learn</c:v>
                </c:pt>
                <c:pt idx="7">
                  <c:v>How your teachers help you understand how you can improve</c:v>
                </c:pt>
                <c:pt idx="8">
                  <c:v>How much support you get to keep improving your learning</c:v>
                </c:pt>
                <c:pt idx="9">
                  <c:v>How well you are supported to achieve in your school work and learning</c:v>
                </c:pt>
                <c:pt idx="10">
                  <c:v>What and how well you learn at school</c:v>
                </c:pt>
                <c:pt idx="11">
                  <c:v>How well you are supported to look after and improve your health and wellbeing</c:v>
                </c:pt>
                <c:pt idx="12">
                  <c:v>How well your school makes sure everyone is included, no matter their needs or background </c:v>
                </c:pt>
                <c:pt idx="13">
                  <c:v>How well your rights are being met</c:v>
                </c:pt>
                <c:pt idx="14">
                  <c:v>How your school keeps you safe and protected</c:v>
                </c:pt>
                <c:pt idx="15">
                  <c:v>How everyone in school is supported to treat each other fairly and behave well</c:v>
                </c:pt>
                <c:pt idx="16">
                  <c:v>What it feels like to be in your school - kindness, respect, and school values</c:v>
                </c:pt>
                <c:pt idx="17">
                  <c:v>How the school environment helps you learn</c:v>
                </c:pt>
              </c:strCache>
            </c:strRef>
          </c:cat>
          <c:val>
            <c:numRef>
              <c:f>'Q1 summary chart'!$C$25:$C$42</c:f>
              <c:numCache>
                <c:formatCode>0%</c:formatCode>
                <c:ptCount val="18"/>
                <c:pt idx="0">
                  <c:v>3.5789473684210524E-2</c:v>
                </c:pt>
                <c:pt idx="1">
                  <c:v>6.9182389937106917E-2</c:v>
                </c:pt>
                <c:pt idx="2">
                  <c:v>5.894736842105263E-2</c:v>
                </c:pt>
                <c:pt idx="3">
                  <c:v>3.5639412997903561E-2</c:v>
                </c:pt>
                <c:pt idx="4">
                  <c:v>4.8016701461377868E-2</c:v>
                </c:pt>
                <c:pt idx="5">
                  <c:v>7.1129707112970716E-2</c:v>
                </c:pt>
                <c:pt idx="6">
                  <c:v>0.11297071129707113</c:v>
                </c:pt>
                <c:pt idx="7">
                  <c:v>3.7656903765690378E-2</c:v>
                </c:pt>
                <c:pt idx="8">
                  <c:v>3.3333333333333333E-2</c:v>
                </c:pt>
                <c:pt idx="9">
                  <c:v>3.3333333333333333E-2</c:v>
                </c:pt>
                <c:pt idx="10">
                  <c:v>3.1185031185031187E-2</c:v>
                </c:pt>
                <c:pt idx="11">
                  <c:v>3.1380753138075312E-2</c:v>
                </c:pt>
                <c:pt idx="12">
                  <c:v>3.3333333333333333E-2</c:v>
                </c:pt>
                <c:pt idx="13">
                  <c:v>3.5416666666666666E-2</c:v>
                </c:pt>
                <c:pt idx="14">
                  <c:v>2.0833333333333332E-2</c:v>
                </c:pt>
                <c:pt idx="15">
                  <c:v>2.9106029106029108E-2</c:v>
                </c:pt>
                <c:pt idx="16">
                  <c:v>3.1185031185031187E-2</c:v>
                </c:pt>
                <c:pt idx="17">
                  <c:v>1.8672199170124481E-2</c:v>
                </c:pt>
              </c:numCache>
            </c:numRef>
          </c:val>
          <c:extLst>
            <c:ext xmlns:c16="http://schemas.microsoft.com/office/drawing/2014/chart" uri="{C3380CC4-5D6E-409C-BE32-E72D297353CC}">
              <c16:uniqueId val="{00000001-EE39-40C7-B57D-7FF13C56F773}"/>
            </c:ext>
          </c:extLst>
        </c:ser>
        <c:ser>
          <c:idx val="2"/>
          <c:order val="2"/>
          <c:tx>
            <c:strRef>
              <c:f>'Q1 summary chart'!$D$24</c:f>
              <c:strCache>
                <c:ptCount val="1"/>
                <c:pt idx="0">
                  <c:v>I’m not sure </c:v>
                </c:pt>
              </c:strCache>
            </c:strRef>
          </c:tx>
          <c:spPr>
            <a:solidFill>
              <a:srgbClr val="D9D9D9"/>
            </a:solidFill>
            <a:ln>
              <a:solidFill>
                <a:srgbClr val="D9D9D9"/>
              </a:solidFill>
            </a:ln>
            <a:effectLst/>
          </c:spPr>
          <c:invertIfNegative val="0"/>
          <c:cat>
            <c:strRef>
              <c:f>'Q1 summary chart'!$A$25:$A$42</c:f>
              <c:strCache>
                <c:ptCount val="18"/>
                <c:pt idx="0">
                  <c:v>How well your school is run and led</c:v>
                </c:pt>
                <c:pt idx="1">
                  <c:v>How you, your teachers, and your parents work together to help improve the school</c:v>
                </c:pt>
                <c:pt idx="2">
                  <c:v>How your school uses feedback and information to keep improving</c:v>
                </c:pt>
                <c:pt idx="3">
                  <c:v>How well you learn important life skills like teamwork and problem-solving</c:v>
                </c:pt>
                <c:pt idx="4">
                  <c:v>How well your school supports you when you move to a new stage at school</c:v>
                </c:pt>
                <c:pt idx="5">
                  <c:v>How your school works with other people who support you </c:v>
                </c:pt>
                <c:pt idx="6">
                  <c:v>How well computers and technology are used to help you learn</c:v>
                </c:pt>
                <c:pt idx="7">
                  <c:v>How your teachers help you understand how you can improve</c:v>
                </c:pt>
                <c:pt idx="8">
                  <c:v>How much support you get to keep improving your learning</c:v>
                </c:pt>
                <c:pt idx="9">
                  <c:v>How well you are supported to achieve in your school work and learning</c:v>
                </c:pt>
                <c:pt idx="10">
                  <c:v>What and how well you learn at school</c:v>
                </c:pt>
                <c:pt idx="11">
                  <c:v>How well you are supported to look after and improve your health and wellbeing</c:v>
                </c:pt>
                <c:pt idx="12">
                  <c:v>How well your school makes sure everyone is included, no matter their needs or background </c:v>
                </c:pt>
                <c:pt idx="13">
                  <c:v>How well your rights are being met</c:v>
                </c:pt>
                <c:pt idx="14">
                  <c:v>How your school keeps you safe and protected</c:v>
                </c:pt>
                <c:pt idx="15">
                  <c:v>How everyone in school is supported to treat each other fairly and behave well</c:v>
                </c:pt>
                <c:pt idx="16">
                  <c:v>What it feels like to be in your school - kindness, respect, and school values</c:v>
                </c:pt>
                <c:pt idx="17">
                  <c:v>How the school environment helps you learn</c:v>
                </c:pt>
              </c:strCache>
            </c:strRef>
          </c:cat>
          <c:val>
            <c:numRef>
              <c:f>'Q1 summary chart'!$D$25:$D$42</c:f>
              <c:numCache>
                <c:formatCode>0%</c:formatCode>
                <c:ptCount val="18"/>
                <c:pt idx="0">
                  <c:v>8.2105263157894737E-2</c:v>
                </c:pt>
                <c:pt idx="1">
                  <c:v>0.14465408805031446</c:v>
                </c:pt>
                <c:pt idx="2">
                  <c:v>0.12210526315789473</c:v>
                </c:pt>
                <c:pt idx="3">
                  <c:v>0.10272536687631027</c:v>
                </c:pt>
                <c:pt idx="4">
                  <c:v>0.12317327766179541</c:v>
                </c:pt>
                <c:pt idx="5">
                  <c:v>0.1799163179916318</c:v>
                </c:pt>
                <c:pt idx="6">
                  <c:v>0.1903765690376569</c:v>
                </c:pt>
                <c:pt idx="7">
                  <c:v>8.7866108786610872E-2</c:v>
                </c:pt>
                <c:pt idx="8">
                  <c:v>8.9583333333333334E-2</c:v>
                </c:pt>
                <c:pt idx="9">
                  <c:v>7.4999999999999997E-2</c:v>
                </c:pt>
                <c:pt idx="10">
                  <c:v>0.11434511434511435</c:v>
                </c:pt>
                <c:pt idx="11">
                  <c:v>0.10669456066945607</c:v>
                </c:pt>
                <c:pt idx="12">
                  <c:v>0.10833333333333334</c:v>
                </c:pt>
                <c:pt idx="13">
                  <c:v>0.12916666666666668</c:v>
                </c:pt>
                <c:pt idx="14">
                  <c:v>5.8333333333333334E-2</c:v>
                </c:pt>
                <c:pt idx="15">
                  <c:v>9.5634095634095639E-2</c:v>
                </c:pt>
                <c:pt idx="16">
                  <c:v>5.1975051975051978E-2</c:v>
                </c:pt>
                <c:pt idx="17">
                  <c:v>8.7136929460580909E-2</c:v>
                </c:pt>
              </c:numCache>
            </c:numRef>
          </c:val>
          <c:extLst>
            <c:ext xmlns:c16="http://schemas.microsoft.com/office/drawing/2014/chart" uri="{C3380CC4-5D6E-409C-BE32-E72D297353CC}">
              <c16:uniqueId val="{00000002-EE39-40C7-B57D-7FF13C56F773}"/>
            </c:ext>
          </c:extLst>
        </c:ser>
        <c:dLbls>
          <c:showLegendKey val="0"/>
          <c:showVal val="0"/>
          <c:showCatName val="0"/>
          <c:showSerName val="0"/>
          <c:showPercent val="0"/>
          <c:showBubbleSize val="0"/>
        </c:dLbls>
        <c:gapWidth val="150"/>
        <c:overlap val="100"/>
        <c:axId val="163737536"/>
        <c:axId val="163738016"/>
      </c:barChart>
      <c:catAx>
        <c:axId val="163737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3738016"/>
        <c:crosses val="autoZero"/>
        <c:auto val="1"/>
        <c:lblAlgn val="ctr"/>
        <c:lblOffset val="100"/>
        <c:noMultiLvlLbl val="0"/>
      </c:catAx>
      <c:valAx>
        <c:axId val="16373801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3737536"/>
        <c:crosses val="autoZero"/>
        <c:crossBetween val="between"/>
      </c:valAx>
      <c:spPr>
        <a:noFill/>
        <a:ln>
          <a:noFill/>
        </a:ln>
        <a:effectLst/>
      </c:spPr>
    </c:plotArea>
    <c:legend>
      <c:legendPos val="t"/>
      <c:legendEntry>
        <c:idx val="0"/>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'Q7.2 summary chart'!$B$28</c:f>
              <c:strCache>
                <c:ptCount val="1"/>
                <c:pt idx="0">
                  <c:v>Other ideas</c:v>
                </c:pt>
              </c:strCache>
            </c:strRef>
          </c:tx>
          <c:spPr>
            <a:solidFill>
              <a:srgbClr val="4BADC6"/>
            </a:solidFill>
            <a:ln>
              <a:solidFill>
                <a:srgbClr val="4BADC6"/>
              </a:solidFill>
            </a:ln>
            <a:effectLst/>
          </c:spPr>
          <c:invertIfNegative val="0"/>
          <c:cat>
            <c:strRef>
              <c:f>'Q7.2 summary chart'!$A$29:$A$31</c:f>
              <c:strCache>
                <c:ptCount val="3"/>
                <c:pt idx="0">
                  <c:v>All others</c:v>
                </c:pt>
                <c:pt idx="1">
                  <c:v>Secondary school</c:v>
                </c:pt>
                <c:pt idx="2">
                  <c:v>Primary school</c:v>
                </c:pt>
              </c:strCache>
            </c:strRef>
          </c:cat>
          <c:val>
            <c:numRef>
              <c:f>'Q7.2 summary chart'!$B$29:$B$31</c:f>
              <c:numCache>
                <c:formatCode>0%</c:formatCode>
                <c:ptCount val="3"/>
                <c:pt idx="0">
                  <c:v>0.10810810810810811</c:v>
                </c:pt>
                <c:pt idx="1">
                  <c:v>8.3969465648854963E-2</c:v>
                </c:pt>
                <c:pt idx="2">
                  <c:v>7.0063694267515922E-2</c:v>
                </c:pt>
              </c:numCache>
            </c:numRef>
          </c:val>
          <c:extLst>
            <c:ext xmlns:c16="http://schemas.microsoft.com/office/drawing/2014/chart" uri="{C3380CC4-5D6E-409C-BE32-E72D297353CC}">
              <c16:uniqueId val="{00000000-D50A-4C51-AEE0-416DF9033511}"/>
            </c:ext>
          </c:extLst>
        </c:ser>
        <c:ser>
          <c:idx val="1"/>
          <c:order val="1"/>
          <c:tx>
            <c:strRef>
              <c:f>'Q7.2 summary chart'!$C$28</c:f>
              <c:strCache>
                <c:ptCount val="1"/>
                <c:pt idx="0">
                  <c:v>I’m not sure</c:v>
                </c:pt>
              </c:strCache>
            </c:strRef>
          </c:tx>
          <c:spPr>
            <a:solidFill>
              <a:srgbClr val="8064A2"/>
            </a:solidFill>
            <a:ln>
              <a:solidFill>
                <a:srgbClr val="8064A2"/>
              </a:solidFill>
            </a:ln>
            <a:effectLst/>
          </c:spPr>
          <c:invertIfNegative val="0"/>
          <c:cat>
            <c:strRef>
              <c:f>'Q7.2 summary chart'!$A$29:$A$31</c:f>
              <c:strCache>
                <c:ptCount val="3"/>
                <c:pt idx="0">
                  <c:v>All others</c:v>
                </c:pt>
                <c:pt idx="1">
                  <c:v>Secondary school</c:v>
                </c:pt>
                <c:pt idx="2">
                  <c:v>Primary school</c:v>
                </c:pt>
              </c:strCache>
            </c:strRef>
          </c:cat>
          <c:val>
            <c:numRef>
              <c:f>'Q7.2 summary chart'!$C$29:$C$31</c:f>
              <c:numCache>
                <c:formatCode>0%</c:formatCode>
                <c:ptCount val="3"/>
                <c:pt idx="0">
                  <c:v>0.1891891891891892</c:v>
                </c:pt>
                <c:pt idx="1">
                  <c:v>0.16030534351145037</c:v>
                </c:pt>
                <c:pt idx="2">
                  <c:v>0.15605095541401273</c:v>
                </c:pt>
              </c:numCache>
            </c:numRef>
          </c:val>
          <c:extLst>
            <c:ext xmlns:c16="http://schemas.microsoft.com/office/drawing/2014/chart" uri="{C3380CC4-5D6E-409C-BE32-E72D297353CC}">
              <c16:uniqueId val="{00000001-D50A-4C51-AEE0-416DF9033511}"/>
            </c:ext>
          </c:extLst>
        </c:ser>
        <c:ser>
          <c:idx val="2"/>
          <c:order val="2"/>
          <c:tx>
            <c:strRef>
              <c:f>'Q7.2 summary chart'!$D$28</c:f>
              <c:strCache>
                <c:ptCount val="1"/>
                <c:pt idx="0">
                  <c:v>A video </c:v>
                </c:pt>
              </c:strCache>
            </c:strRef>
          </c:tx>
          <c:spPr>
            <a:solidFill>
              <a:srgbClr val="9BBB59"/>
            </a:solidFill>
            <a:ln>
              <a:solidFill>
                <a:srgbClr val="9BBB59"/>
              </a:solidFill>
            </a:ln>
            <a:effectLst/>
          </c:spPr>
          <c:invertIfNegative val="0"/>
          <c:cat>
            <c:strRef>
              <c:f>'Q7.2 summary chart'!$A$29:$A$31</c:f>
              <c:strCache>
                <c:ptCount val="3"/>
                <c:pt idx="0">
                  <c:v>All others</c:v>
                </c:pt>
                <c:pt idx="1">
                  <c:v>Secondary school</c:v>
                </c:pt>
                <c:pt idx="2">
                  <c:v>Primary school</c:v>
                </c:pt>
              </c:strCache>
            </c:strRef>
          </c:cat>
          <c:val>
            <c:numRef>
              <c:f>'Q7.2 summary chart'!$D$29:$D$31</c:f>
              <c:numCache>
                <c:formatCode>0%</c:formatCode>
                <c:ptCount val="3"/>
                <c:pt idx="0">
                  <c:v>0.35135135135135137</c:v>
                </c:pt>
                <c:pt idx="1">
                  <c:v>0.4580152671755725</c:v>
                </c:pt>
                <c:pt idx="2">
                  <c:v>0.48089171974522293</c:v>
                </c:pt>
              </c:numCache>
            </c:numRef>
          </c:val>
          <c:extLst>
            <c:ext xmlns:c16="http://schemas.microsoft.com/office/drawing/2014/chart" uri="{C3380CC4-5D6E-409C-BE32-E72D297353CC}">
              <c16:uniqueId val="{00000002-D50A-4C51-AEE0-416DF9033511}"/>
            </c:ext>
          </c:extLst>
        </c:ser>
        <c:ser>
          <c:idx val="3"/>
          <c:order val="3"/>
          <c:tx>
            <c:strRef>
              <c:f>'Q7.2 summary chart'!$E$28</c:f>
              <c:strCache>
                <c:ptCount val="1"/>
                <c:pt idx="0">
                  <c:v>A report</c:v>
                </c:pt>
              </c:strCache>
            </c:strRef>
          </c:tx>
          <c:spPr>
            <a:solidFill>
              <a:srgbClr val="F79646"/>
            </a:solidFill>
            <a:ln>
              <a:solidFill>
                <a:srgbClr val="F79646"/>
              </a:solidFill>
            </a:ln>
            <a:effectLst/>
          </c:spPr>
          <c:invertIfNegative val="0"/>
          <c:cat>
            <c:strRef>
              <c:f>'Q7.2 summary chart'!$A$29:$A$31</c:f>
              <c:strCache>
                <c:ptCount val="3"/>
                <c:pt idx="0">
                  <c:v>All others</c:v>
                </c:pt>
                <c:pt idx="1">
                  <c:v>Secondary school</c:v>
                </c:pt>
                <c:pt idx="2">
                  <c:v>Primary school</c:v>
                </c:pt>
              </c:strCache>
            </c:strRef>
          </c:cat>
          <c:val>
            <c:numRef>
              <c:f>'Q7.2 summary chart'!$E$29:$E$31</c:f>
              <c:numCache>
                <c:formatCode>0%</c:formatCode>
                <c:ptCount val="3"/>
                <c:pt idx="0">
                  <c:v>0.29729729729729731</c:v>
                </c:pt>
                <c:pt idx="1">
                  <c:v>0.37404580152671757</c:v>
                </c:pt>
                <c:pt idx="2">
                  <c:v>0.36624203821656048</c:v>
                </c:pt>
              </c:numCache>
            </c:numRef>
          </c:val>
          <c:extLst>
            <c:ext xmlns:c16="http://schemas.microsoft.com/office/drawing/2014/chart" uri="{C3380CC4-5D6E-409C-BE32-E72D297353CC}">
              <c16:uniqueId val="{00000003-D50A-4C51-AEE0-416DF9033511}"/>
            </c:ext>
          </c:extLst>
        </c:ser>
        <c:ser>
          <c:idx val="4"/>
          <c:order val="4"/>
          <c:tx>
            <c:strRef>
              <c:f>'Q7.2 summary chart'!$F$28</c:f>
              <c:strCache>
                <c:ptCount val="1"/>
                <c:pt idx="0">
                  <c:v>A letter</c:v>
                </c:pt>
              </c:strCache>
            </c:strRef>
          </c:tx>
          <c:spPr>
            <a:solidFill>
              <a:srgbClr val="4F81BD"/>
            </a:solidFill>
            <a:ln>
              <a:solidFill>
                <a:srgbClr val="4F81BD"/>
              </a:solidFill>
            </a:ln>
            <a:effectLst/>
          </c:spPr>
          <c:invertIfNegative val="0"/>
          <c:cat>
            <c:strRef>
              <c:f>'Q7.2 summary chart'!$A$29:$A$31</c:f>
              <c:strCache>
                <c:ptCount val="3"/>
                <c:pt idx="0">
                  <c:v>All others</c:v>
                </c:pt>
                <c:pt idx="1">
                  <c:v>Secondary school</c:v>
                </c:pt>
                <c:pt idx="2">
                  <c:v>Primary school</c:v>
                </c:pt>
              </c:strCache>
            </c:strRef>
          </c:cat>
          <c:val>
            <c:numRef>
              <c:f>'Q7.2 summary chart'!$F$29:$F$31</c:f>
              <c:numCache>
                <c:formatCode>0%</c:formatCode>
                <c:ptCount val="3"/>
                <c:pt idx="0">
                  <c:v>0.29729729729729731</c:v>
                </c:pt>
                <c:pt idx="1">
                  <c:v>0.28244274809160308</c:v>
                </c:pt>
                <c:pt idx="2">
                  <c:v>0.34713375796178342</c:v>
                </c:pt>
              </c:numCache>
            </c:numRef>
          </c:val>
          <c:extLst>
            <c:ext xmlns:c16="http://schemas.microsoft.com/office/drawing/2014/chart" uri="{C3380CC4-5D6E-409C-BE32-E72D297353CC}">
              <c16:uniqueId val="{00000004-D50A-4C51-AEE0-416DF9033511}"/>
            </c:ext>
          </c:extLst>
        </c:ser>
        <c:dLbls>
          <c:showLegendKey val="0"/>
          <c:showVal val="0"/>
          <c:showCatName val="0"/>
          <c:showSerName val="0"/>
          <c:showPercent val="0"/>
          <c:showBubbleSize val="0"/>
        </c:dLbls>
        <c:gapWidth val="182"/>
        <c:axId val="1173376784"/>
        <c:axId val="1173382064"/>
      </c:barChart>
      <c:catAx>
        <c:axId val="1173376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73382064"/>
        <c:crosses val="autoZero"/>
        <c:auto val="1"/>
        <c:lblAlgn val="ctr"/>
        <c:lblOffset val="100"/>
        <c:noMultiLvlLbl val="0"/>
      </c:catAx>
      <c:valAx>
        <c:axId val="1173382064"/>
        <c:scaling>
          <c:orientation val="minMax"/>
          <c:max val="0.5"/>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3376784"/>
        <c:crosses val="autoZero"/>
        <c:crossBetween val="between"/>
        <c:majorUnit val="0.1"/>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'Q8.1 chart'!$B$38</c:f>
              <c:strCache>
                <c:ptCount val="1"/>
                <c:pt idx="0">
                  <c:v>Yes</c:v>
                </c:pt>
              </c:strCache>
            </c:strRef>
          </c:tx>
          <c:spPr>
            <a:solidFill>
              <a:srgbClr val="8064A2"/>
            </a:solidFill>
            <a:ln>
              <a:solidFill>
                <a:srgbClr val="8064A2"/>
              </a:solidFill>
            </a:ln>
            <a:effectLst/>
          </c:spPr>
          <c:invertIfNegative val="0"/>
          <c:cat>
            <c:strRef>
              <c:f>'Q8.1 chart'!$A$39:$A$41</c:f>
              <c:strCache>
                <c:ptCount val="3"/>
                <c:pt idx="0">
                  <c:v>All others</c:v>
                </c:pt>
                <c:pt idx="1">
                  <c:v>Secondary school</c:v>
                </c:pt>
                <c:pt idx="2">
                  <c:v>Primary school</c:v>
                </c:pt>
              </c:strCache>
            </c:strRef>
          </c:cat>
          <c:val>
            <c:numRef>
              <c:f>'Q8.1 chart'!$B$39:$B$41</c:f>
              <c:numCache>
                <c:formatCode>0%</c:formatCode>
                <c:ptCount val="3"/>
                <c:pt idx="0">
                  <c:v>0.83333333333333337</c:v>
                </c:pt>
                <c:pt idx="1">
                  <c:v>0.87786259541984735</c:v>
                </c:pt>
                <c:pt idx="2">
                  <c:v>0.8108974358974359</c:v>
                </c:pt>
              </c:numCache>
            </c:numRef>
          </c:val>
          <c:extLst>
            <c:ext xmlns:c16="http://schemas.microsoft.com/office/drawing/2014/chart" uri="{C3380CC4-5D6E-409C-BE32-E72D297353CC}">
              <c16:uniqueId val="{00000000-02C9-4E8C-9B42-376782E26B05}"/>
            </c:ext>
          </c:extLst>
        </c:ser>
        <c:ser>
          <c:idx val="1"/>
          <c:order val="1"/>
          <c:tx>
            <c:strRef>
              <c:f>'Q8.1 chart'!$C$38</c:f>
              <c:strCache>
                <c:ptCount val="1"/>
                <c:pt idx="0">
                  <c:v>No</c:v>
                </c:pt>
              </c:strCache>
            </c:strRef>
          </c:tx>
          <c:spPr>
            <a:solidFill>
              <a:srgbClr val="4BADC6"/>
            </a:solidFill>
            <a:ln>
              <a:solidFill>
                <a:srgbClr val="4BADC6"/>
              </a:solidFill>
            </a:ln>
            <a:effectLst/>
          </c:spPr>
          <c:invertIfNegative val="0"/>
          <c:cat>
            <c:strRef>
              <c:f>'Q8.1 chart'!$A$39:$A$41</c:f>
              <c:strCache>
                <c:ptCount val="3"/>
                <c:pt idx="0">
                  <c:v>All others</c:v>
                </c:pt>
                <c:pt idx="1">
                  <c:v>Secondary school</c:v>
                </c:pt>
                <c:pt idx="2">
                  <c:v>Primary school</c:v>
                </c:pt>
              </c:strCache>
            </c:strRef>
          </c:cat>
          <c:val>
            <c:numRef>
              <c:f>'Q8.1 chart'!$C$39:$C$41</c:f>
              <c:numCache>
                <c:formatCode>0%</c:formatCode>
                <c:ptCount val="3"/>
                <c:pt idx="0">
                  <c:v>0</c:v>
                </c:pt>
                <c:pt idx="1">
                  <c:v>1.5267175572519083E-2</c:v>
                </c:pt>
                <c:pt idx="2">
                  <c:v>6.0897435897435896E-2</c:v>
                </c:pt>
              </c:numCache>
            </c:numRef>
          </c:val>
          <c:extLst>
            <c:ext xmlns:c16="http://schemas.microsoft.com/office/drawing/2014/chart" uri="{C3380CC4-5D6E-409C-BE32-E72D297353CC}">
              <c16:uniqueId val="{00000001-02C9-4E8C-9B42-376782E26B05}"/>
            </c:ext>
          </c:extLst>
        </c:ser>
        <c:ser>
          <c:idx val="2"/>
          <c:order val="2"/>
          <c:tx>
            <c:strRef>
              <c:f>'Q8.1 chart'!$D$38</c:f>
              <c:strCache>
                <c:ptCount val="1"/>
                <c:pt idx="0">
                  <c:v>Not sure</c:v>
                </c:pt>
              </c:strCache>
            </c:strRef>
          </c:tx>
          <c:spPr>
            <a:solidFill>
              <a:srgbClr val="D9D9D9"/>
            </a:solidFill>
            <a:ln>
              <a:solidFill>
                <a:srgbClr val="D9D9D9"/>
              </a:solidFill>
            </a:ln>
            <a:effectLst/>
          </c:spPr>
          <c:invertIfNegative val="0"/>
          <c:cat>
            <c:strRef>
              <c:f>'Q8.1 chart'!$A$39:$A$41</c:f>
              <c:strCache>
                <c:ptCount val="3"/>
                <c:pt idx="0">
                  <c:v>All others</c:v>
                </c:pt>
                <c:pt idx="1">
                  <c:v>Secondary school</c:v>
                </c:pt>
                <c:pt idx="2">
                  <c:v>Primary school</c:v>
                </c:pt>
              </c:strCache>
            </c:strRef>
          </c:cat>
          <c:val>
            <c:numRef>
              <c:f>'Q8.1 chart'!$D$39:$D$41</c:f>
              <c:numCache>
                <c:formatCode>0%</c:formatCode>
                <c:ptCount val="3"/>
                <c:pt idx="0">
                  <c:v>0.16666666666666666</c:v>
                </c:pt>
                <c:pt idx="1">
                  <c:v>0.10687022900763359</c:v>
                </c:pt>
                <c:pt idx="2">
                  <c:v>0.12820512820512819</c:v>
                </c:pt>
              </c:numCache>
            </c:numRef>
          </c:val>
          <c:extLst>
            <c:ext xmlns:c16="http://schemas.microsoft.com/office/drawing/2014/chart" uri="{C3380CC4-5D6E-409C-BE32-E72D297353CC}">
              <c16:uniqueId val="{00000002-02C9-4E8C-9B42-376782E26B05}"/>
            </c:ext>
          </c:extLst>
        </c:ser>
        <c:dLbls>
          <c:showLegendKey val="0"/>
          <c:showVal val="0"/>
          <c:showCatName val="0"/>
          <c:showSerName val="0"/>
          <c:showPercent val="0"/>
          <c:showBubbleSize val="0"/>
        </c:dLbls>
        <c:gapWidth val="150"/>
        <c:overlap val="100"/>
        <c:axId val="1161687632"/>
        <c:axId val="1161688592"/>
      </c:barChart>
      <c:catAx>
        <c:axId val="11616876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61688592"/>
        <c:crosses val="autoZero"/>
        <c:auto val="1"/>
        <c:lblAlgn val="ctr"/>
        <c:lblOffset val="100"/>
        <c:noMultiLvlLbl val="0"/>
      </c:catAx>
      <c:valAx>
        <c:axId val="116168859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1616876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'Q8.2 chart'!$B$37</c:f>
              <c:strCache>
                <c:ptCount val="1"/>
                <c:pt idx="0">
                  <c:v>Yes</c:v>
                </c:pt>
              </c:strCache>
            </c:strRef>
          </c:tx>
          <c:spPr>
            <a:solidFill>
              <a:srgbClr val="8064A2"/>
            </a:solidFill>
            <a:ln>
              <a:solidFill>
                <a:srgbClr val="8064A2"/>
              </a:solidFill>
            </a:ln>
            <a:effectLst/>
          </c:spPr>
          <c:invertIfNegative val="0"/>
          <c:cat>
            <c:strRef>
              <c:f>'Q8.2 chart'!$A$38:$A$40</c:f>
              <c:strCache>
                <c:ptCount val="3"/>
                <c:pt idx="0">
                  <c:v>All others</c:v>
                </c:pt>
                <c:pt idx="1">
                  <c:v>Secondary school</c:v>
                </c:pt>
                <c:pt idx="2">
                  <c:v>Primary school</c:v>
                </c:pt>
              </c:strCache>
            </c:strRef>
          </c:cat>
          <c:val>
            <c:numRef>
              <c:f>'Q8.2 chart'!$B$38:$B$40</c:f>
              <c:numCache>
                <c:formatCode>0%</c:formatCode>
                <c:ptCount val="3"/>
                <c:pt idx="0">
                  <c:v>0.75</c:v>
                </c:pt>
                <c:pt idx="1">
                  <c:v>0.7862595419847328</c:v>
                </c:pt>
                <c:pt idx="2">
                  <c:v>0.72756410256410253</c:v>
                </c:pt>
              </c:numCache>
            </c:numRef>
          </c:val>
          <c:extLst>
            <c:ext xmlns:c16="http://schemas.microsoft.com/office/drawing/2014/chart" uri="{C3380CC4-5D6E-409C-BE32-E72D297353CC}">
              <c16:uniqueId val="{00000000-BAE4-45CE-9CD1-2F3A71CFBBCF}"/>
            </c:ext>
          </c:extLst>
        </c:ser>
        <c:ser>
          <c:idx val="1"/>
          <c:order val="1"/>
          <c:tx>
            <c:strRef>
              <c:f>'Q8.2 chart'!$C$37</c:f>
              <c:strCache>
                <c:ptCount val="1"/>
                <c:pt idx="0">
                  <c:v>No</c:v>
                </c:pt>
              </c:strCache>
            </c:strRef>
          </c:tx>
          <c:spPr>
            <a:solidFill>
              <a:srgbClr val="4BADC6"/>
            </a:solidFill>
            <a:ln>
              <a:solidFill>
                <a:srgbClr val="4BADC6"/>
              </a:solidFill>
            </a:ln>
            <a:effectLst/>
          </c:spPr>
          <c:invertIfNegative val="0"/>
          <c:cat>
            <c:strRef>
              <c:f>'Q8.2 chart'!$A$38:$A$40</c:f>
              <c:strCache>
                <c:ptCount val="3"/>
                <c:pt idx="0">
                  <c:v>All others</c:v>
                </c:pt>
                <c:pt idx="1">
                  <c:v>Secondary school</c:v>
                </c:pt>
                <c:pt idx="2">
                  <c:v>Primary school</c:v>
                </c:pt>
              </c:strCache>
            </c:strRef>
          </c:cat>
          <c:val>
            <c:numRef>
              <c:f>'Q8.2 chart'!$C$38:$C$40</c:f>
              <c:numCache>
                <c:formatCode>0%</c:formatCode>
                <c:ptCount val="3"/>
                <c:pt idx="0">
                  <c:v>8.3333333333333329E-2</c:v>
                </c:pt>
                <c:pt idx="1">
                  <c:v>6.1068702290076333E-2</c:v>
                </c:pt>
                <c:pt idx="2">
                  <c:v>9.2948717948717952E-2</c:v>
                </c:pt>
              </c:numCache>
            </c:numRef>
          </c:val>
          <c:extLst>
            <c:ext xmlns:c16="http://schemas.microsoft.com/office/drawing/2014/chart" uri="{C3380CC4-5D6E-409C-BE32-E72D297353CC}">
              <c16:uniqueId val="{00000001-BAE4-45CE-9CD1-2F3A71CFBBCF}"/>
            </c:ext>
          </c:extLst>
        </c:ser>
        <c:ser>
          <c:idx val="2"/>
          <c:order val="2"/>
          <c:tx>
            <c:strRef>
              <c:f>'Q8.2 chart'!$D$37</c:f>
              <c:strCache>
                <c:ptCount val="1"/>
                <c:pt idx="0">
                  <c:v>Not sure</c:v>
                </c:pt>
              </c:strCache>
            </c:strRef>
          </c:tx>
          <c:spPr>
            <a:solidFill>
              <a:srgbClr val="D9D9D9"/>
            </a:solidFill>
            <a:ln>
              <a:solidFill>
                <a:srgbClr val="D9D9D9"/>
              </a:solidFill>
            </a:ln>
            <a:effectLst/>
          </c:spPr>
          <c:invertIfNegative val="0"/>
          <c:cat>
            <c:strRef>
              <c:f>'Q8.2 chart'!$A$38:$A$40</c:f>
              <c:strCache>
                <c:ptCount val="3"/>
                <c:pt idx="0">
                  <c:v>All others</c:v>
                </c:pt>
                <c:pt idx="1">
                  <c:v>Secondary school</c:v>
                </c:pt>
                <c:pt idx="2">
                  <c:v>Primary school</c:v>
                </c:pt>
              </c:strCache>
            </c:strRef>
          </c:cat>
          <c:val>
            <c:numRef>
              <c:f>'Q8.2 chart'!$D$38:$D$40</c:f>
              <c:numCache>
                <c:formatCode>0%</c:formatCode>
                <c:ptCount val="3"/>
                <c:pt idx="0">
                  <c:v>0.16666666666666666</c:v>
                </c:pt>
                <c:pt idx="1">
                  <c:v>0.15267175572519084</c:v>
                </c:pt>
                <c:pt idx="2">
                  <c:v>0.17948717948717949</c:v>
                </c:pt>
              </c:numCache>
            </c:numRef>
          </c:val>
          <c:extLst>
            <c:ext xmlns:c16="http://schemas.microsoft.com/office/drawing/2014/chart" uri="{C3380CC4-5D6E-409C-BE32-E72D297353CC}">
              <c16:uniqueId val="{00000002-BAE4-45CE-9CD1-2F3A71CFBBCF}"/>
            </c:ext>
          </c:extLst>
        </c:ser>
        <c:dLbls>
          <c:showLegendKey val="0"/>
          <c:showVal val="0"/>
          <c:showCatName val="0"/>
          <c:showSerName val="0"/>
          <c:showPercent val="0"/>
          <c:showBubbleSize val="0"/>
        </c:dLbls>
        <c:gapWidth val="150"/>
        <c:overlap val="100"/>
        <c:axId val="1095531456"/>
        <c:axId val="1095533856"/>
      </c:barChart>
      <c:catAx>
        <c:axId val="1095531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5533856"/>
        <c:crosses val="autoZero"/>
        <c:auto val="1"/>
        <c:lblAlgn val="ctr"/>
        <c:lblOffset val="100"/>
        <c:noMultiLvlLbl val="0"/>
      </c:catAx>
      <c:valAx>
        <c:axId val="109553385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095531456"/>
        <c:crosses val="autoZero"/>
        <c:crossBetween val="between"/>
        <c:majorUnit val="0.1"/>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089059918026849"/>
          <c:y val="5.0925925925925923E-2"/>
          <c:w val="0.46584130612705671"/>
          <c:h val="0.84204505686789155"/>
        </c:manualLayout>
      </c:layout>
      <c:barChart>
        <c:barDir val="bar"/>
        <c:grouping val="stacked"/>
        <c:varyColors val="0"/>
        <c:ser>
          <c:idx val="0"/>
          <c:order val="0"/>
          <c:tx>
            <c:strRef>
              <c:f>'Q2 summary chart'!$B$2</c:f>
              <c:strCache>
                <c:ptCount val="1"/>
                <c:pt idx="0">
                  <c:v>Yes</c:v>
                </c:pt>
              </c:strCache>
            </c:strRef>
          </c:tx>
          <c:spPr>
            <a:solidFill>
              <a:srgbClr val="8064A2"/>
            </a:solidFill>
            <a:ln>
              <a:solidFill>
                <a:srgbClr val="8064A2"/>
              </a:solidFill>
            </a:ln>
            <a:effectLst/>
          </c:spPr>
          <c:invertIfNegative val="0"/>
          <c:cat>
            <c:strRef>
              <c:f>'Q2 summary chart'!$A$3:$A$6</c:f>
              <c:strCache>
                <c:ptCount val="4"/>
                <c:pt idx="0">
                  <c:v>Other adults who do not work in education </c:v>
                </c:pt>
                <c:pt idx="1">
                  <c:v>Adults who work in education – but not at your school</c:v>
                </c:pt>
                <c:pt idx="2">
                  <c:v>Senior staff who work at at your school </c:v>
                </c:pt>
                <c:pt idx="3">
                  <c:v>Children and young people at your school</c:v>
                </c:pt>
              </c:strCache>
            </c:strRef>
          </c:cat>
          <c:val>
            <c:numRef>
              <c:f>'Q2 summary chart'!$B$3:$B$6</c:f>
              <c:numCache>
                <c:formatCode>0%</c:formatCode>
                <c:ptCount val="4"/>
                <c:pt idx="0">
                  <c:v>0.41249999999999998</c:v>
                </c:pt>
                <c:pt idx="1">
                  <c:v>0.52310924369747902</c:v>
                </c:pt>
                <c:pt idx="2">
                  <c:v>0.66526315789473689</c:v>
                </c:pt>
                <c:pt idx="3">
                  <c:v>0.82315789473684209</c:v>
                </c:pt>
              </c:numCache>
            </c:numRef>
          </c:val>
          <c:extLst>
            <c:ext xmlns:c16="http://schemas.microsoft.com/office/drawing/2014/chart" uri="{C3380CC4-5D6E-409C-BE32-E72D297353CC}">
              <c16:uniqueId val="{00000000-7941-419C-ABD7-0746BD092DCE}"/>
            </c:ext>
          </c:extLst>
        </c:ser>
        <c:ser>
          <c:idx val="1"/>
          <c:order val="1"/>
          <c:tx>
            <c:strRef>
              <c:f>'Q2 summary chart'!$C$2</c:f>
              <c:strCache>
                <c:ptCount val="1"/>
                <c:pt idx="0">
                  <c:v>No</c:v>
                </c:pt>
              </c:strCache>
            </c:strRef>
          </c:tx>
          <c:spPr>
            <a:solidFill>
              <a:srgbClr val="4BADC6"/>
            </a:solidFill>
            <a:ln>
              <a:solidFill>
                <a:srgbClr val="4BADC6"/>
              </a:solidFill>
            </a:ln>
            <a:effectLst/>
          </c:spPr>
          <c:invertIfNegative val="0"/>
          <c:cat>
            <c:strRef>
              <c:f>'Q2 summary chart'!$A$3:$A$6</c:f>
              <c:strCache>
                <c:ptCount val="4"/>
                <c:pt idx="0">
                  <c:v>Other adults who do not work in education </c:v>
                </c:pt>
                <c:pt idx="1">
                  <c:v>Adults who work in education – but not at your school</c:v>
                </c:pt>
                <c:pt idx="2">
                  <c:v>Senior staff who work at at your school </c:v>
                </c:pt>
                <c:pt idx="3">
                  <c:v>Children and young people at your school</c:v>
                </c:pt>
              </c:strCache>
            </c:strRef>
          </c:cat>
          <c:val>
            <c:numRef>
              <c:f>'Q2 summary chart'!$C$3:$C$6</c:f>
              <c:numCache>
                <c:formatCode>0%</c:formatCode>
                <c:ptCount val="4"/>
                <c:pt idx="0">
                  <c:v>0.28749999999999998</c:v>
                </c:pt>
                <c:pt idx="1">
                  <c:v>0.17016806722689076</c:v>
                </c:pt>
                <c:pt idx="2">
                  <c:v>0.15157894736842106</c:v>
                </c:pt>
                <c:pt idx="3">
                  <c:v>5.2631578947368418E-2</c:v>
                </c:pt>
              </c:numCache>
            </c:numRef>
          </c:val>
          <c:extLst>
            <c:ext xmlns:c16="http://schemas.microsoft.com/office/drawing/2014/chart" uri="{C3380CC4-5D6E-409C-BE32-E72D297353CC}">
              <c16:uniqueId val="{00000001-7941-419C-ABD7-0746BD092DCE}"/>
            </c:ext>
          </c:extLst>
        </c:ser>
        <c:ser>
          <c:idx val="2"/>
          <c:order val="2"/>
          <c:tx>
            <c:strRef>
              <c:f>'Q2 summary chart'!$D$2</c:f>
              <c:strCache>
                <c:ptCount val="1"/>
                <c:pt idx="0">
                  <c:v>Not sure</c:v>
                </c:pt>
              </c:strCache>
            </c:strRef>
          </c:tx>
          <c:spPr>
            <a:solidFill>
              <a:srgbClr val="D9D9D9"/>
            </a:solidFill>
            <a:ln>
              <a:solidFill>
                <a:srgbClr val="D9D9D9"/>
              </a:solidFill>
            </a:ln>
            <a:effectLst/>
          </c:spPr>
          <c:invertIfNegative val="0"/>
          <c:cat>
            <c:strRef>
              <c:f>'Q2 summary chart'!$A$3:$A$6</c:f>
              <c:strCache>
                <c:ptCount val="4"/>
                <c:pt idx="0">
                  <c:v>Other adults who do not work in education </c:v>
                </c:pt>
                <c:pt idx="1">
                  <c:v>Adults who work in education – but not at your school</c:v>
                </c:pt>
                <c:pt idx="2">
                  <c:v>Senior staff who work at at your school </c:v>
                </c:pt>
                <c:pt idx="3">
                  <c:v>Children and young people at your school</c:v>
                </c:pt>
              </c:strCache>
            </c:strRef>
          </c:cat>
          <c:val>
            <c:numRef>
              <c:f>'Q2 summary chart'!$D$3:$D$6</c:f>
              <c:numCache>
                <c:formatCode>0%</c:formatCode>
                <c:ptCount val="4"/>
                <c:pt idx="0">
                  <c:v>0.3</c:v>
                </c:pt>
                <c:pt idx="1">
                  <c:v>0.30672268907563027</c:v>
                </c:pt>
                <c:pt idx="2">
                  <c:v>0.1831578947368421</c:v>
                </c:pt>
                <c:pt idx="3">
                  <c:v>0.12421052631578948</c:v>
                </c:pt>
              </c:numCache>
            </c:numRef>
          </c:val>
          <c:extLst>
            <c:ext xmlns:c16="http://schemas.microsoft.com/office/drawing/2014/chart" uri="{C3380CC4-5D6E-409C-BE32-E72D297353CC}">
              <c16:uniqueId val="{00000002-7941-419C-ABD7-0746BD092DCE}"/>
            </c:ext>
          </c:extLst>
        </c:ser>
        <c:dLbls>
          <c:showLegendKey val="0"/>
          <c:showVal val="0"/>
          <c:showCatName val="0"/>
          <c:showSerName val="0"/>
          <c:showPercent val="0"/>
          <c:showBubbleSize val="0"/>
        </c:dLbls>
        <c:gapWidth val="150"/>
        <c:overlap val="100"/>
        <c:axId val="1236796624"/>
        <c:axId val="1413819295"/>
      </c:barChart>
      <c:catAx>
        <c:axId val="12367966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13819295"/>
        <c:crosses val="autoZero"/>
        <c:auto val="1"/>
        <c:lblAlgn val="ctr"/>
        <c:lblOffset val="100"/>
        <c:noMultiLvlLbl val="0"/>
      </c:catAx>
      <c:valAx>
        <c:axId val="141381929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6796624"/>
        <c:crosses val="autoZero"/>
        <c:crossBetween val="between"/>
        <c:majorUnit val="0.2"/>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3082266674705"/>
          <c:y val="5.4624467538520613E-2"/>
          <c:w val="0.61574098376588426"/>
          <c:h val="0.83057343569523223"/>
        </c:manualLayout>
      </c:layout>
      <c:barChart>
        <c:barDir val="bar"/>
        <c:grouping val="percentStacked"/>
        <c:varyColors val="0"/>
        <c:ser>
          <c:idx val="0"/>
          <c:order val="0"/>
          <c:tx>
            <c:strRef>
              <c:f>'Q3.1 chart'!$B$36</c:f>
              <c:strCache>
                <c:ptCount val="1"/>
                <c:pt idx="0">
                  <c:v>At least once every 5 years</c:v>
                </c:pt>
              </c:strCache>
            </c:strRef>
          </c:tx>
          <c:spPr>
            <a:solidFill>
              <a:srgbClr val="4F81BD"/>
            </a:solidFill>
            <a:ln>
              <a:solidFill>
                <a:srgbClr val="4F81BD"/>
              </a:solidFill>
            </a:ln>
            <a:effectLst/>
          </c:spPr>
          <c:invertIfNegative val="0"/>
          <c:cat>
            <c:strRef>
              <c:f>'Q3.1 chart'!$A$37:$A$39</c:f>
              <c:strCache>
                <c:ptCount val="3"/>
                <c:pt idx="0">
                  <c:v>All others</c:v>
                </c:pt>
                <c:pt idx="1">
                  <c:v>Secondary school</c:v>
                </c:pt>
                <c:pt idx="2">
                  <c:v>Primary school</c:v>
                </c:pt>
              </c:strCache>
            </c:strRef>
          </c:cat>
          <c:val>
            <c:numRef>
              <c:f>'Q3.1 chart'!$B$37:$B$39</c:f>
              <c:numCache>
                <c:formatCode>0%</c:formatCode>
                <c:ptCount val="3"/>
                <c:pt idx="0">
                  <c:v>0.54</c:v>
                </c:pt>
                <c:pt idx="1">
                  <c:v>0.72519083969465647</c:v>
                </c:pt>
                <c:pt idx="2">
                  <c:v>0.48692810457516339</c:v>
                </c:pt>
              </c:numCache>
            </c:numRef>
          </c:val>
          <c:extLst>
            <c:ext xmlns:c16="http://schemas.microsoft.com/office/drawing/2014/chart" uri="{C3380CC4-5D6E-409C-BE32-E72D297353CC}">
              <c16:uniqueId val="{00000000-4407-47F6-A2B3-B08672C3136B}"/>
            </c:ext>
          </c:extLst>
        </c:ser>
        <c:ser>
          <c:idx val="1"/>
          <c:order val="1"/>
          <c:tx>
            <c:strRef>
              <c:f>'Q3.1 chart'!$C$36</c:f>
              <c:strCache>
                <c:ptCount val="1"/>
                <c:pt idx="0">
                  <c:v>At least once every 7 years</c:v>
                </c:pt>
              </c:strCache>
            </c:strRef>
          </c:tx>
          <c:spPr>
            <a:solidFill>
              <a:srgbClr val="F79646"/>
            </a:solidFill>
            <a:ln>
              <a:solidFill>
                <a:srgbClr val="F79646"/>
              </a:solidFill>
            </a:ln>
            <a:effectLst/>
          </c:spPr>
          <c:invertIfNegative val="0"/>
          <c:cat>
            <c:strRef>
              <c:f>'Q3.1 chart'!$A$37:$A$39</c:f>
              <c:strCache>
                <c:ptCount val="3"/>
                <c:pt idx="0">
                  <c:v>All others</c:v>
                </c:pt>
                <c:pt idx="1">
                  <c:v>Secondary school</c:v>
                </c:pt>
                <c:pt idx="2">
                  <c:v>Primary school</c:v>
                </c:pt>
              </c:strCache>
            </c:strRef>
          </c:cat>
          <c:val>
            <c:numRef>
              <c:f>'Q3.1 chart'!$C$37:$C$39</c:f>
              <c:numCache>
                <c:formatCode>0%</c:formatCode>
                <c:ptCount val="3"/>
                <c:pt idx="0">
                  <c:v>0.10810810810810811</c:v>
                </c:pt>
                <c:pt idx="1">
                  <c:v>5.3435114503816793E-2</c:v>
                </c:pt>
                <c:pt idx="2">
                  <c:v>0.13071895424836602</c:v>
                </c:pt>
              </c:numCache>
            </c:numRef>
          </c:val>
          <c:extLst>
            <c:ext xmlns:c16="http://schemas.microsoft.com/office/drawing/2014/chart" uri="{C3380CC4-5D6E-409C-BE32-E72D297353CC}">
              <c16:uniqueId val="{00000001-4407-47F6-A2B3-B08672C3136B}"/>
            </c:ext>
          </c:extLst>
        </c:ser>
        <c:ser>
          <c:idx val="2"/>
          <c:order val="2"/>
          <c:tx>
            <c:strRef>
              <c:f>'Q3.1 chart'!$D$36</c:f>
              <c:strCache>
                <c:ptCount val="1"/>
                <c:pt idx="0">
                  <c:v>At least once every 10 years</c:v>
                </c:pt>
              </c:strCache>
            </c:strRef>
          </c:tx>
          <c:spPr>
            <a:solidFill>
              <a:srgbClr val="9BBB59"/>
            </a:solidFill>
            <a:ln>
              <a:solidFill>
                <a:srgbClr val="9BBB59"/>
              </a:solidFill>
            </a:ln>
            <a:effectLst/>
          </c:spPr>
          <c:invertIfNegative val="0"/>
          <c:cat>
            <c:strRef>
              <c:f>'Q3.1 chart'!$A$37:$A$39</c:f>
              <c:strCache>
                <c:ptCount val="3"/>
                <c:pt idx="0">
                  <c:v>All others</c:v>
                </c:pt>
                <c:pt idx="1">
                  <c:v>Secondary school</c:v>
                </c:pt>
                <c:pt idx="2">
                  <c:v>Primary school</c:v>
                </c:pt>
              </c:strCache>
            </c:strRef>
          </c:cat>
          <c:val>
            <c:numRef>
              <c:f>'Q3.1 chart'!$D$37:$D$39</c:f>
              <c:numCache>
                <c:formatCode>0%</c:formatCode>
                <c:ptCount val="3"/>
                <c:pt idx="0">
                  <c:v>0.13513513513513514</c:v>
                </c:pt>
                <c:pt idx="1">
                  <c:v>3.8167938931297711E-2</c:v>
                </c:pt>
                <c:pt idx="2">
                  <c:v>0.1111111111111111</c:v>
                </c:pt>
              </c:numCache>
            </c:numRef>
          </c:val>
          <c:extLst>
            <c:ext xmlns:c16="http://schemas.microsoft.com/office/drawing/2014/chart" uri="{C3380CC4-5D6E-409C-BE32-E72D297353CC}">
              <c16:uniqueId val="{00000002-4407-47F6-A2B3-B08672C3136B}"/>
            </c:ext>
          </c:extLst>
        </c:ser>
        <c:ser>
          <c:idx val="3"/>
          <c:order val="3"/>
          <c:tx>
            <c:strRef>
              <c:f>'Q3.1 chart'!$E$36</c:f>
              <c:strCache>
                <c:ptCount val="1"/>
                <c:pt idx="0">
                  <c:v>I’m not sure</c:v>
                </c:pt>
              </c:strCache>
            </c:strRef>
          </c:tx>
          <c:spPr>
            <a:solidFill>
              <a:srgbClr val="8064A2"/>
            </a:solidFill>
            <a:ln>
              <a:solidFill>
                <a:srgbClr val="8064A2"/>
              </a:solidFill>
            </a:ln>
            <a:effectLst/>
          </c:spPr>
          <c:invertIfNegative val="0"/>
          <c:cat>
            <c:strRef>
              <c:f>'Q3.1 chart'!$A$37:$A$39</c:f>
              <c:strCache>
                <c:ptCount val="3"/>
                <c:pt idx="0">
                  <c:v>All others</c:v>
                </c:pt>
                <c:pt idx="1">
                  <c:v>Secondary school</c:v>
                </c:pt>
                <c:pt idx="2">
                  <c:v>Primary school</c:v>
                </c:pt>
              </c:strCache>
            </c:strRef>
          </c:cat>
          <c:val>
            <c:numRef>
              <c:f>'Q3.1 chart'!$E$37:$E$39</c:f>
              <c:numCache>
                <c:formatCode>0%</c:formatCode>
                <c:ptCount val="3"/>
                <c:pt idx="0">
                  <c:v>0.2</c:v>
                </c:pt>
                <c:pt idx="1">
                  <c:v>0.18320610687022901</c:v>
                </c:pt>
                <c:pt idx="2">
                  <c:v>0.27124183006535946</c:v>
                </c:pt>
              </c:numCache>
            </c:numRef>
          </c:val>
          <c:extLst>
            <c:ext xmlns:c16="http://schemas.microsoft.com/office/drawing/2014/chart" uri="{C3380CC4-5D6E-409C-BE32-E72D297353CC}">
              <c16:uniqueId val="{00000003-4407-47F6-A2B3-B08672C3136B}"/>
            </c:ext>
          </c:extLst>
        </c:ser>
        <c:dLbls>
          <c:showLegendKey val="0"/>
          <c:showVal val="0"/>
          <c:showCatName val="0"/>
          <c:showSerName val="0"/>
          <c:showPercent val="0"/>
          <c:showBubbleSize val="0"/>
        </c:dLbls>
        <c:gapWidth val="150"/>
        <c:overlap val="100"/>
        <c:axId val="1351043999"/>
        <c:axId val="1351042079"/>
      </c:barChart>
      <c:catAx>
        <c:axId val="13510439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51042079"/>
        <c:crosses val="autoZero"/>
        <c:auto val="1"/>
        <c:lblAlgn val="ctr"/>
        <c:lblOffset val="100"/>
        <c:noMultiLvlLbl val="0"/>
      </c:catAx>
      <c:valAx>
        <c:axId val="135104207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1043999"/>
        <c:crosses val="autoZero"/>
        <c:crossBetween val="between"/>
        <c:majorUnit val="0.1"/>
      </c:valAx>
      <c:spPr>
        <a:noFill/>
        <a:ln>
          <a:noFill/>
        </a:ln>
        <a:effectLst/>
      </c:spPr>
    </c:plotArea>
    <c:legend>
      <c:legendPos val="r"/>
      <c:layout>
        <c:manualLayout>
          <c:xMode val="edge"/>
          <c:yMode val="edge"/>
          <c:x val="0.79835114930677353"/>
          <c:y val="0.15127067381646336"/>
          <c:w val="0.19103877259497587"/>
          <c:h val="0.74706353516155311"/>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545492063492063"/>
          <c:y val="5.0925925925925923E-2"/>
          <c:w val="0.51419761904761907"/>
          <c:h val="0.84204505686789155"/>
        </c:manualLayout>
      </c:layout>
      <c:barChart>
        <c:barDir val="bar"/>
        <c:grouping val="percentStacked"/>
        <c:varyColors val="0"/>
        <c:ser>
          <c:idx val="0"/>
          <c:order val="0"/>
          <c:tx>
            <c:strRef>
              <c:f>'Q4.1 chart'!$B$35</c:f>
              <c:strCache>
                <c:ptCount val="1"/>
                <c:pt idx="0">
                  <c:v>About 2 days - just enough time to get ready</c:v>
                </c:pt>
              </c:strCache>
            </c:strRef>
          </c:tx>
          <c:spPr>
            <a:solidFill>
              <a:srgbClr val="4F81BD"/>
            </a:solidFill>
            <a:ln>
              <a:solidFill>
                <a:srgbClr val="4F81BD"/>
              </a:solidFill>
            </a:ln>
            <a:effectLst/>
          </c:spPr>
          <c:invertIfNegative val="0"/>
          <c:cat>
            <c:strRef>
              <c:f>'Q4.1 chart'!$A$36:$A$38</c:f>
              <c:strCache>
                <c:ptCount val="3"/>
                <c:pt idx="0">
                  <c:v>All others</c:v>
                </c:pt>
                <c:pt idx="1">
                  <c:v> Secondary school</c:v>
                </c:pt>
                <c:pt idx="2">
                  <c:v>Primary school</c:v>
                </c:pt>
              </c:strCache>
            </c:strRef>
          </c:cat>
          <c:val>
            <c:numRef>
              <c:f>'Q4.1 chart'!$B$36:$B$38</c:f>
              <c:numCache>
                <c:formatCode>0%</c:formatCode>
                <c:ptCount val="3"/>
                <c:pt idx="0">
                  <c:v>0.29729729729729731</c:v>
                </c:pt>
                <c:pt idx="1">
                  <c:v>0.36434108527131781</c:v>
                </c:pt>
                <c:pt idx="2">
                  <c:v>0.21474358974358973</c:v>
                </c:pt>
              </c:numCache>
            </c:numRef>
          </c:val>
          <c:extLst>
            <c:ext xmlns:c16="http://schemas.microsoft.com/office/drawing/2014/chart" uri="{C3380CC4-5D6E-409C-BE32-E72D297353CC}">
              <c16:uniqueId val="{00000000-8A3D-498F-9D00-E0432000D07D}"/>
            </c:ext>
          </c:extLst>
        </c:ser>
        <c:ser>
          <c:idx val="1"/>
          <c:order val="1"/>
          <c:tx>
            <c:strRef>
              <c:f>'Q4.1 chart'!$C$35</c:f>
              <c:strCache>
                <c:ptCount val="1"/>
                <c:pt idx="0">
                  <c:v>About 2 and a half weeks - the same as it is now</c:v>
                </c:pt>
              </c:strCache>
            </c:strRef>
          </c:tx>
          <c:spPr>
            <a:solidFill>
              <a:srgbClr val="F79646"/>
            </a:solidFill>
            <a:ln>
              <a:solidFill>
                <a:srgbClr val="F79646"/>
              </a:solidFill>
            </a:ln>
            <a:effectLst/>
          </c:spPr>
          <c:invertIfNegative val="0"/>
          <c:cat>
            <c:strRef>
              <c:f>'Q4.1 chart'!$A$36:$A$38</c:f>
              <c:strCache>
                <c:ptCount val="3"/>
                <c:pt idx="0">
                  <c:v>All others</c:v>
                </c:pt>
                <c:pt idx="1">
                  <c:v> Secondary school</c:v>
                </c:pt>
                <c:pt idx="2">
                  <c:v>Primary school</c:v>
                </c:pt>
              </c:strCache>
            </c:strRef>
          </c:cat>
          <c:val>
            <c:numRef>
              <c:f>'Q4.1 chart'!$C$36:$C$38</c:f>
              <c:numCache>
                <c:formatCode>0%</c:formatCode>
                <c:ptCount val="3"/>
                <c:pt idx="0">
                  <c:v>0.24324324324324326</c:v>
                </c:pt>
                <c:pt idx="1">
                  <c:v>0.27906976744186046</c:v>
                </c:pt>
                <c:pt idx="2">
                  <c:v>0.29487179487179488</c:v>
                </c:pt>
              </c:numCache>
            </c:numRef>
          </c:val>
          <c:extLst>
            <c:ext xmlns:c16="http://schemas.microsoft.com/office/drawing/2014/chart" uri="{C3380CC4-5D6E-409C-BE32-E72D297353CC}">
              <c16:uniqueId val="{00000001-8A3D-498F-9D00-E0432000D07D}"/>
            </c:ext>
          </c:extLst>
        </c:ser>
        <c:ser>
          <c:idx val="2"/>
          <c:order val="2"/>
          <c:tx>
            <c:strRef>
              <c:f>'Q4.1 chart'!$D$35</c:f>
              <c:strCache>
                <c:ptCount val="1"/>
                <c:pt idx="0">
                  <c:v>About 3 or 4 weeks - a bit more time to get ready</c:v>
                </c:pt>
              </c:strCache>
            </c:strRef>
          </c:tx>
          <c:spPr>
            <a:solidFill>
              <a:srgbClr val="9BBB59"/>
            </a:solidFill>
            <a:ln>
              <a:solidFill>
                <a:srgbClr val="9BBB59"/>
              </a:solidFill>
            </a:ln>
            <a:effectLst/>
          </c:spPr>
          <c:invertIfNegative val="0"/>
          <c:cat>
            <c:strRef>
              <c:f>'Q4.1 chart'!$A$36:$A$38</c:f>
              <c:strCache>
                <c:ptCount val="3"/>
                <c:pt idx="0">
                  <c:v>All others</c:v>
                </c:pt>
                <c:pt idx="1">
                  <c:v> Secondary school</c:v>
                </c:pt>
                <c:pt idx="2">
                  <c:v>Primary school</c:v>
                </c:pt>
              </c:strCache>
            </c:strRef>
          </c:cat>
          <c:val>
            <c:numRef>
              <c:f>'Q4.1 chart'!$D$36:$D$38</c:f>
              <c:numCache>
                <c:formatCode>0%</c:formatCode>
                <c:ptCount val="3"/>
                <c:pt idx="0">
                  <c:v>0.10810810810810811</c:v>
                </c:pt>
                <c:pt idx="1">
                  <c:v>9.3023255813953487E-2</c:v>
                </c:pt>
                <c:pt idx="2">
                  <c:v>0.1891025641025641</c:v>
                </c:pt>
              </c:numCache>
            </c:numRef>
          </c:val>
          <c:extLst>
            <c:ext xmlns:c16="http://schemas.microsoft.com/office/drawing/2014/chart" uri="{C3380CC4-5D6E-409C-BE32-E72D297353CC}">
              <c16:uniqueId val="{00000002-8A3D-498F-9D00-E0432000D07D}"/>
            </c:ext>
          </c:extLst>
        </c:ser>
        <c:ser>
          <c:idx val="3"/>
          <c:order val="3"/>
          <c:tx>
            <c:strRef>
              <c:f>'Q4.1 chart'!$E$35</c:f>
              <c:strCache>
                <c:ptCount val="1"/>
                <c:pt idx="0">
                  <c:v>It should be different for each school</c:v>
                </c:pt>
              </c:strCache>
            </c:strRef>
          </c:tx>
          <c:spPr>
            <a:solidFill>
              <a:srgbClr val="8064A2"/>
            </a:solidFill>
            <a:ln>
              <a:solidFill>
                <a:srgbClr val="8064A2"/>
              </a:solidFill>
            </a:ln>
            <a:effectLst/>
          </c:spPr>
          <c:invertIfNegative val="0"/>
          <c:cat>
            <c:strRef>
              <c:f>'Q4.1 chart'!$A$36:$A$38</c:f>
              <c:strCache>
                <c:ptCount val="3"/>
                <c:pt idx="0">
                  <c:v>All others</c:v>
                </c:pt>
                <c:pt idx="1">
                  <c:v> Secondary school</c:v>
                </c:pt>
                <c:pt idx="2">
                  <c:v>Primary school</c:v>
                </c:pt>
              </c:strCache>
            </c:strRef>
          </c:cat>
          <c:val>
            <c:numRef>
              <c:f>'Q4.1 chart'!$E$36:$E$38</c:f>
              <c:numCache>
                <c:formatCode>0%</c:formatCode>
                <c:ptCount val="3"/>
                <c:pt idx="0">
                  <c:v>0.21621621621621623</c:v>
                </c:pt>
                <c:pt idx="1">
                  <c:v>0.20930232558139536</c:v>
                </c:pt>
                <c:pt idx="2">
                  <c:v>0.16666666666666666</c:v>
                </c:pt>
              </c:numCache>
            </c:numRef>
          </c:val>
          <c:extLst>
            <c:ext xmlns:c16="http://schemas.microsoft.com/office/drawing/2014/chart" uri="{C3380CC4-5D6E-409C-BE32-E72D297353CC}">
              <c16:uniqueId val="{00000003-8A3D-498F-9D00-E0432000D07D}"/>
            </c:ext>
          </c:extLst>
        </c:ser>
        <c:ser>
          <c:idx val="4"/>
          <c:order val="4"/>
          <c:tx>
            <c:strRef>
              <c:f>'Q4.1 chart'!$F$35</c:f>
              <c:strCache>
                <c:ptCount val="1"/>
                <c:pt idx="0">
                  <c:v>I’m not sure</c:v>
                </c:pt>
              </c:strCache>
            </c:strRef>
          </c:tx>
          <c:spPr>
            <a:solidFill>
              <a:srgbClr val="4BADC6"/>
            </a:solidFill>
            <a:ln>
              <a:solidFill>
                <a:srgbClr val="4BADC6"/>
              </a:solidFill>
            </a:ln>
            <a:effectLst/>
          </c:spPr>
          <c:invertIfNegative val="0"/>
          <c:cat>
            <c:strRef>
              <c:f>'Q4.1 chart'!$A$36:$A$38</c:f>
              <c:strCache>
                <c:ptCount val="3"/>
                <c:pt idx="0">
                  <c:v>All others</c:v>
                </c:pt>
                <c:pt idx="1">
                  <c:v> Secondary school</c:v>
                </c:pt>
                <c:pt idx="2">
                  <c:v>Primary school</c:v>
                </c:pt>
              </c:strCache>
            </c:strRef>
          </c:cat>
          <c:val>
            <c:numRef>
              <c:f>'Q4.1 chart'!$F$36:$F$38</c:f>
              <c:numCache>
                <c:formatCode>0%</c:formatCode>
                <c:ptCount val="3"/>
                <c:pt idx="0">
                  <c:v>0.13513513513513514</c:v>
                </c:pt>
                <c:pt idx="1">
                  <c:v>5.4263565891472867E-2</c:v>
                </c:pt>
                <c:pt idx="2">
                  <c:v>0.13461538461538461</c:v>
                </c:pt>
              </c:numCache>
            </c:numRef>
          </c:val>
          <c:extLst>
            <c:ext xmlns:c16="http://schemas.microsoft.com/office/drawing/2014/chart" uri="{C3380CC4-5D6E-409C-BE32-E72D297353CC}">
              <c16:uniqueId val="{00000004-8A3D-498F-9D00-E0432000D07D}"/>
            </c:ext>
          </c:extLst>
        </c:ser>
        <c:dLbls>
          <c:showLegendKey val="0"/>
          <c:showVal val="0"/>
          <c:showCatName val="0"/>
          <c:showSerName val="0"/>
          <c:showPercent val="0"/>
          <c:showBubbleSize val="0"/>
        </c:dLbls>
        <c:gapWidth val="150"/>
        <c:overlap val="100"/>
        <c:axId val="1235461168"/>
        <c:axId val="1235462608"/>
      </c:barChart>
      <c:catAx>
        <c:axId val="12354611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35462608"/>
        <c:crosses val="autoZero"/>
        <c:auto val="1"/>
        <c:lblAlgn val="ctr"/>
        <c:lblOffset val="100"/>
        <c:noMultiLvlLbl val="0"/>
      </c:catAx>
      <c:valAx>
        <c:axId val="12354626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35461168"/>
        <c:crosses val="autoZero"/>
        <c:crossBetween val="between"/>
        <c:majorUnit val="0.1"/>
      </c:valAx>
      <c:spPr>
        <a:noFill/>
        <a:ln>
          <a:noFill/>
        </a:ln>
        <a:effectLst/>
      </c:spPr>
    </c:plotArea>
    <c:legend>
      <c:legendPos val="r"/>
      <c:layout>
        <c:manualLayout>
          <c:xMode val="edge"/>
          <c:yMode val="edge"/>
          <c:x val="0.73429285714285719"/>
          <c:y val="6.5840656041683404E-2"/>
          <c:w val="0.24151666666666666"/>
          <c:h val="0.9341591755657466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'Q5.1 chart'!$B$36</c:f>
              <c:strCache>
                <c:ptCount val="1"/>
                <c:pt idx="0">
                  <c:v>Yes</c:v>
                </c:pt>
              </c:strCache>
            </c:strRef>
          </c:tx>
          <c:spPr>
            <a:solidFill>
              <a:srgbClr val="8064A2"/>
            </a:solidFill>
            <a:ln>
              <a:solidFill>
                <a:srgbClr val="8064A2"/>
              </a:solidFill>
            </a:ln>
            <a:effectLst/>
          </c:spPr>
          <c:invertIfNegative val="0"/>
          <c:cat>
            <c:strRef>
              <c:f>'Q5.1 chart'!$A$37:$A$39</c:f>
              <c:strCache>
                <c:ptCount val="3"/>
                <c:pt idx="0">
                  <c:v>All others</c:v>
                </c:pt>
                <c:pt idx="1">
                  <c:v>Secondary school</c:v>
                </c:pt>
                <c:pt idx="2">
                  <c:v>Primary school</c:v>
                </c:pt>
              </c:strCache>
            </c:strRef>
          </c:cat>
          <c:val>
            <c:numRef>
              <c:f>'Q5.1 chart'!$B$37:$B$39</c:f>
              <c:numCache>
                <c:formatCode>0%</c:formatCode>
                <c:ptCount val="3"/>
                <c:pt idx="0">
                  <c:v>0.6216216216216216</c:v>
                </c:pt>
                <c:pt idx="1">
                  <c:v>0.5968992248062015</c:v>
                </c:pt>
                <c:pt idx="2">
                  <c:v>0.69255663430420711</c:v>
                </c:pt>
              </c:numCache>
            </c:numRef>
          </c:val>
          <c:extLst>
            <c:ext xmlns:c16="http://schemas.microsoft.com/office/drawing/2014/chart" uri="{C3380CC4-5D6E-409C-BE32-E72D297353CC}">
              <c16:uniqueId val="{00000000-0211-4BCE-9C28-DD4095A39166}"/>
            </c:ext>
          </c:extLst>
        </c:ser>
        <c:ser>
          <c:idx val="1"/>
          <c:order val="1"/>
          <c:tx>
            <c:strRef>
              <c:f>'Q5.1 chart'!$C$36</c:f>
              <c:strCache>
                <c:ptCount val="1"/>
                <c:pt idx="0">
                  <c:v>No</c:v>
                </c:pt>
              </c:strCache>
            </c:strRef>
          </c:tx>
          <c:spPr>
            <a:solidFill>
              <a:srgbClr val="4BADC6"/>
            </a:solidFill>
            <a:ln>
              <a:solidFill>
                <a:srgbClr val="4BADC6"/>
              </a:solidFill>
            </a:ln>
            <a:effectLst/>
          </c:spPr>
          <c:invertIfNegative val="0"/>
          <c:cat>
            <c:strRef>
              <c:f>'Q5.1 chart'!$A$37:$A$39</c:f>
              <c:strCache>
                <c:ptCount val="3"/>
                <c:pt idx="0">
                  <c:v>All others</c:v>
                </c:pt>
                <c:pt idx="1">
                  <c:v>Secondary school</c:v>
                </c:pt>
                <c:pt idx="2">
                  <c:v>Primary school</c:v>
                </c:pt>
              </c:strCache>
            </c:strRef>
          </c:cat>
          <c:val>
            <c:numRef>
              <c:f>'Q5.1 chart'!$C$37:$C$39</c:f>
              <c:numCache>
                <c:formatCode>0%</c:formatCode>
                <c:ptCount val="3"/>
                <c:pt idx="0">
                  <c:v>0.21621621621621623</c:v>
                </c:pt>
                <c:pt idx="1">
                  <c:v>0.27906976744186046</c:v>
                </c:pt>
                <c:pt idx="2">
                  <c:v>8.7378640776699032E-2</c:v>
                </c:pt>
              </c:numCache>
            </c:numRef>
          </c:val>
          <c:extLst>
            <c:ext xmlns:c16="http://schemas.microsoft.com/office/drawing/2014/chart" uri="{C3380CC4-5D6E-409C-BE32-E72D297353CC}">
              <c16:uniqueId val="{00000001-0211-4BCE-9C28-DD4095A39166}"/>
            </c:ext>
          </c:extLst>
        </c:ser>
        <c:ser>
          <c:idx val="2"/>
          <c:order val="2"/>
          <c:tx>
            <c:strRef>
              <c:f>'Q5.1 chart'!$D$36</c:f>
              <c:strCache>
                <c:ptCount val="1"/>
                <c:pt idx="0">
                  <c:v>Not sure</c:v>
                </c:pt>
              </c:strCache>
            </c:strRef>
          </c:tx>
          <c:spPr>
            <a:solidFill>
              <a:srgbClr val="D9D9D9"/>
            </a:solidFill>
            <a:ln>
              <a:solidFill>
                <a:srgbClr val="D9D9D9"/>
              </a:solidFill>
            </a:ln>
            <a:effectLst/>
          </c:spPr>
          <c:invertIfNegative val="0"/>
          <c:cat>
            <c:strRef>
              <c:f>'Q5.1 chart'!$A$37:$A$39</c:f>
              <c:strCache>
                <c:ptCount val="3"/>
                <c:pt idx="0">
                  <c:v>All others</c:v>
                </c:pt>
                <c:pt idx="1">
                  <c:v>Secondary school</c:v>
                </c:pt>
                <c:pt idx="2">
                  <c:v>Primary school</c:v>
                </c:pt>
              </c:strCache>
            </c:strRef>
          </c:cat>
          <c:val>
            <c:numRef>
              <c:f>'Q5.1 chart'!$D$37:$D$39</c:f>
              <c:numCache>
                <c:formatCode>0%</c:formatCode>
                <c:ptCount val="3"/>
                <c:pt idx="0">
                  <c:v>0.16216216216216217</c:v>
                </c:pt>
                <c:pt idx="1">
                  <c:v>0.12403100775193798</c:v>
                </c:pt>
                <c:pt idx="2">
                  <c:v>0.22006472491909385</c:v>
                </c:pt>
              </c:numCache>
            </c:numRef>
          </c:val>
          <c:extLst>
            <c:ext xmlns:c16="http://schemas.microsoft.com/office/drawing/2014/chart" uri="{C3380CC4-5D6E-409C-BE32-E72D297353CC}">
              <c16:uniqueId val="{00000002-0211-4BCE-9C28-DD4095A39166}"/>
            </c:ext>
          </c:extLst>
        </c:ser>
        <c:dLbls>
          <c:showLegendKey val="0"/>
          <c:showVal val="0"/>
          <c:showCatName val="0"/>
          <c:showSerName val="0"/>
          <c:showPercent val="0"/>
          <c:showBubbleSize val="0"/>
        </c:dLbls>
        <c:gapWidth val="150"/>
        <c:overlap val="100"/>
        <c:axId val="1225632224"/>
        <c:axId val="1225635584"/>
      </c:barChart>
      <c:catAx>
        <c:axId val="12256322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25635584"/>
        <c:crosses val="autoZero"/>
        <c:auto val="1"/>
        <c:lblAlgn val="ctr"/>
        <c:lblOffset val="100"/>
        <c:noMultiLvlLbl val="0"/>
      </c:catAx>
      <c:valAx>
        <c:axId val="1225635584"/>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2256322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'Q5.2 chart'!$B$36</c:f>
              <c:strCache>
                <c:ptCount val="1"/>
                <c:pt idx="0">
                  <c:v>Yes</c:v>
                </c:pt>
              </c:strCache>
            </c:strRef>
          </c:tx>
          <c:spPr>
            <a:solidFill>
              <a:srgbClr val="8064A2"/>
            </a:solidFill>
            <a:ln>
              <a:solidFill>
                <a:srgbClr val="8064A2"/>
              </a:solidFill>
            </a:ln>
            <a:effectLst/>
          </c:spPr>
          <c:invertIfNegative val="0"/>
          <c:cat>
            <c:strRef>
              <c:f>'Q5.2 chart'!$A$37:$A$39</c:f>
              <c:strCache>
                <c:ptCount val="3"/>
                <c:pt idx="0">
                  <c:v>All others</c:v>
                </c:pt>
                <c:pt idx="1">
                  <c:v>Secondary school</c:v>
                </c:pt>
                <c:pt idx="2">
                  <c:v>Primary school</c:v>
                </c:pt>
              </c:strCache>
            </c:strRef>
          </c:cat>
          <c:val>
            <c:numRef>
              <c:f>'Q5.2 chart'!$B$37:$B$39</c:f>
              <c:numCache>
                <c:formatCode>0%</c:formatCode>
                <c:ptCount val="3"/>
                <c:pt idx="0">
                  <c:v>0.80555555555555558</c:v>
                </c:pt>
                <c:pt idx="1">
                  <c:v>0.81538461538461537</c:v>
                </c:pt>
                <c:pt idx="2">
                  <c:v>0.73941368078175895</c:v>
                </c:pt>
              </c:numCache>
            </c:numRef>
          </c:val>
          <c:extLst>
            <c:ext xmlns:c16="http://schemas.microsoft.com/office/drawing/2014/chart" uri="{C3380CC4-5D6E-409C-BE32-E72D297353CC}">
              <c16:uniqueId val="{00000000-3779-4740-9D07-DA977FDAE5B5}"/>
            </c:ext>
          </c:extLst>
        </c:ser>
        <c:ser>
          <c:idx val="1"/>
          <c:order val="1"/>
          <c:tx>
            <c:strRef>
              <c:f>'Q5.2 chart'!$C$36</c:f>
              <c:strCache>
                <c:ptCount val="1"/>
                <c:pt idx="0">
                  <c:v> No</c:v>
                </c:pt>
              </c:strCache>
            </c:strRef>
          </c:tx>
          <c:spPr>
            <a:solidFill>
              <a:srgbClr val="4BADC6"/>
            </a:solidFill>
            <a:ln>
              <a:solidFill>
                <a:srgbClr val="4BADC6"/>
              </a:solidFill>
            </a:ln>
            <a:effectLst/>
          </c:spPr>
          <c:invertIfNegative val="0"/>
          <c:cat>
            <c:strRef>
              <c:f>'Q5.2 chart'!$A$37:$A$39</c:f>
              <c:strCache>
                <c:ptCount val="3"/>
                <c:pt idx="0">
                  <c:v>All others</c:v>
                </c:pt>
                <c:pt idx="1">
                  <c:v>Secondary school</c:v>
                </c:pt>
                <c:pt idx="2">
                  <c:v>Primary school</c:v>
                </c:pt>
              </c:strCache>
            </c:strRef>
          </c:cat>
          <c:val>
            <c:numRef>
              <c:f>'Q5.2 chart'!$C$37:$C$39</c:f>
              <c:numCache>
                <c:formatCode>0%</c:formatCode>
                <c:ptCount val="3"/>
                <c:pt idx="0">
                  <c:v>8.3333333333333329E-2</c:v>
                </c:pt>
                <c:pt idx="1">
                  <c:v>0.1</c:v>
                </c:pt>
                <c:pt idx="2">
                  <c:v>7.4918566775244305E-2</c:v>
                </c:pt>
              </c:numCache>
            </c:numRef>
          </c:val>
          <c:extLst>
            <c:ext xmlns:c16="http://schemas.microsoft.com/office/drawing/2014/chart" uri="{C3380CC4-5D6E-409C-BE32-E72D297353CC}">
              <c16:uniqueId val="{00000001-3779-4740-9D07-DA977FDAE5B5}"/>
            </c:ext>
          </c:extLst>
        </c:ser>
        <c:ser>
          <c:idx val="2"/>
          <c:order val="2"/>
          <c:tx>
            <c:strRef>
              <c:f>'Q5.2 chart'!$D$36</c:f>
              <c:strCache>
                <c:ptCount val="1"/>
                <c:pt idx="0">
                  <c:v>Not sure</c:v>
                </c:pt>
              </c:strCache>
            </c:strRef>
          </c:tx>
          <c:spPr>
            <a:solidFill>
              <a:srgbClr val="D9D9D9"/>
            </a:solidFill>
            <a:ln>
              <a:solidFill>
                <a:srgbClr val="D9D9D9"/>
              </a:solidFill>
            </a:ln>
            <a:effectLst/>
          </c:spPr>
          <c:invertIfNegative val="0"/>
          <c:cat>
            <c:strRef>
              <c:f>'Q5.2 chart'!$A$37:$A$39</c:f>
              <c:strCache>
                <c:ptCount val="3"/>
                <c:pt idx="0">
                  <c:v>All others</c:v>
                </c:pt>
                <c:pt idx="1">
                  <c:v>Secondary school</c:v>
                </c:pt>
                <c:pt idx="2">
                  <c:v>Primary school</c:v>
                </c:pt>
              </c:strCache>
            </c:strRef>
          </c:cat>
          <c:val>
            <c:numRef>
              <c:f>'Q5.2 chart'!$D$37:$D$39</c:f>
              <c:numCache>
                <c:formatCode>0%</c:formatCode>
                <c:ptCount val="3"/>
                <c:pt idx="0">
                  <c:v>0.1111111111111111</c:v>
                </c:pt>
                <c:pt idx="1">
                  <c:v>8.461538461538462E-2</c:v>
                </c:pt>
                <c:pt idx="2">
                  <c:v>0.18566775244299674</c:v>
                </c:pt>
              </c:numCache>
            </c:numRef>
          </c:val>
          <c:extLst>
            <c:ext xmlns:c16="http://schemas.microsoft.com/office/drawing/2014/chart" uri="{C3380CC4-5D6E-409C-BE32-E72D297353CC}">
              <c16:uniqueId val="{00000002-3779-4740-9D07-DA977FDAE5B5}"/>
            </c:ext>
          </c:extLst>
        </c:ser>
        <c:dLbls>
          <c:showLegendKey val="0"/>
          <c:showVal val="0"/>
          <c:showCatName val="0"/>
          <c:showSerName val="0"/>
          <c:showPercent val="0"/>
          <c:showBubbleSize val="0"/>
        </c:dLbls>
        <c:gapWidth val="150"/>
        <c:overlap val="100"/>
        <c:axId val="1150455376"/>
        <c:axId val="1150454416"/>
      </c:barChart>
      <c:catAx>
        <c:axId val="11504553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50454416"/>
        <c:crosses val="autoZero"/>
        <c:auto val="1"/>
        <c:lblAlgn val="ctr"/>
        <c:lblOffset val="100"/>
        <c:noMultiLvlLbl val="0"/>
      </c:catAx>
      <c:valAx>
        <c:axId val="115045441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0455376"/>
        <c:crosses val="autoZero"/>
        <c:crossBetween val="between"/>
        <c:majorUnit val="0.1"/>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24707602339182"/>
          <c:y val="5.1059941520467833E-2"/>
          <c:w val="0.49902745289148798"/>
          <c:h val="0.84125804093567247"/>
        </c:manualLayout>
      </c:layout>
      <c:barChart>
        <c:barDir val="bar"/>
        <c:grouping val="clustered"/>
        <c:varyColors val="0"/>
        <c:ser>
          <c:idx val="0"/>
          <c:order val="0"/>
          <c:tx>
            <c:strRef>
              <c:f>'Q5.3 summary chart'!$B$26</c:f>
              <c:strCache>
                <c:ptCount val="1"/>
                <c:pt idx="0">
                  <c:v>Other ideas</c:v>
                </c:pt>
              </c:strCache>
            </c:strRef>
          </c:tx>
          <c:spPr>
            <a:solidFill>
              <a:srgbClr val="8064A2"/>
            </a:solidFill>
            <a:ln>
              <a:solidFill>
                <a:srgbClr val="8064A2"/>
              </a:solidFill>
            </a:ln>
            <a:effectLst/>
          </c:spPr>
          <c:invertIfNegative val="0"/>
          <c:cat>
            <c:strRef>
              <c:f>'Q5.3 summary chart'!$A$27:$A$29</c:f>
              <c:strCache>
                <c:ptCount val="3"/>
                <c:pt idx="0">
                  <c:v>All others</c:v>
                </c:pt>
                <c:pt idx="1">
                  <c:v>Secondary school</c:v>
                </c:pt>
                <c:pt idx="2">
                  <c:v>Primary school</c:v>
                </c:pt>
              </c:strCache>
            </c:strRef>
          </c:cat>
          <c:val>
            <c:numRef>
              <c:f>'Q5.3 summary chart'!$B$27:$B$29</c:f>
              <c:numCache>
                <c:formatCode>0%</c:formatCode>
                <c:ptCount val="3"/>
                <c:pt idx="0">
                  <c:v>0.10810810810810811</c:v>
                </c:pt>
                <c:pt idx="1">
                  <c:v>2.2900763358778626E-2</c:v>
                </c:pt>
                <c:pt idx="2">
                  <c:v>8.9171974522292988E-2</c:v>
                </c:pt>
              </c:numCache>
            </c:numRef>
          </c:val>
          <c:extLst>
            <c:ext xmlns:c16="http://schemas.microsoft.com/office/drawing/2014/chart" uri="{C3380CC4-5D6E-409C-BE32-E72D297353CC}">
              <c16:uniqueId val="{00000000-5CA4-4DAD-A45B-4D4EE4BCD746}"/>
            </c:ext>
          </c:extLst>
        </c:ser>
        <c:ser>
          <c:idx val="1"/>
          <c:order val="1"/>
          <c:tx>
            <c:strRef>
              <c:f>'Q5.3 summary chart'!$C$26</c:f>
              <c:strCache>
                <c:ptCount val="1"/>
                <c:pt idx="0">
                  <c:v>An online tool for you to share your ideas</c:v>
                </c:pt>
              </c:strCache>
            </c:strRef>
          </c:tx>
          <c:spPr>
            <a:solidFill>
              <a:srgbClr val="9BBB59"/>
            </a:solidFill>
            <a:ln>
              <a:solidFill>
                <a:srgbClr val="9BBB59"/>
              </a:solidFill>
            </a:ln>
            <a:effectLst/>
          </c:spPr>
          <c:invertIfNegative val="0"/>
          <c:cat>
            <c:strRef>
              <c:f>'Q5.3 summary chart'!$A$27:$A$29</c:f>
              <c:strCache>
                <c:ptCount val="3"/>
                <c:pt idx="0">
                  <c:v>All others</c:v>
                </c:pt>
                <c:pt idx="1">
                  <c:v>Secondary school</c:v>
                </c:pt>
                <c:pt idx="2">
                  <c:v>Primary school</c:v>
                </c:pt>
              </c:strCache>
            </c:strRef>
          </c:cat>
          <c:val>
            <c:numRef>
              <c:f>'Q5.3 summary chart'!$C$27:$C$29</c:f>
              <c:numCache>
                <c:formatCode>0%</c:formatCode>
                <c:ptCount val="3"/>
                <c:pt idx="0">
                  <c:v>0.24324324324324326</c:v>
                </c:pt>
                <c:pt idx="1">
                  <c:v>0.25190839694656486</c:v>
                </c:pt>
                <c:pt idx="2">
                  <c:v>0.22611464968152867</c:v>
                </c:pt>
              </c:numCache>
            </c:numRef>
          </c:val>
          <c:extLst>
            <c:ext xmlns:c16="http://schemas.microsoft.com/office/drawing/2014/chart" uri="{C3380CC4-5D6E-409C-BE32-E72D297353CC}">
              <c16:uniqueId val="{00000001-5CA4-4DAD-A45B-4D4EE4BCD746}"/>
            </c:ext>
          </c:extLst>
        </c:ser>
        <c:ser>
          <c:idx val="2"/>
          <c:order val="2"/>
          <c:tx>
            <c:strRef>
              <c:f>'Q5.3 summary chart'!$D$26</c:f>
              <c:strCache>
                <c:ptCount val="1"/>
                <c:pt idx="0">
                  <c:v>A discussion</c:v>
                </c:pt>
              </c:strCache>
            </c:strRef>
          </c:tx>
          <c:spPr>
            <a:solidFill>
              <a:srgbClr val="F79646"/>
            </a:solidFill>
            <a:ln>
              <a:solidFill>
                <a:srgbClr val="F79646"/>
              </a:solidFill>
            </a:ln>
            <a:effectLst/>
          </c:spPr>
          <c:invertIfNegative val="0"/>
          <c:cat>
            <c:strRef>
              <c:f>'Q5.3 summary chart'!$A$27:$A$29</c:f>
              <c:strCache>
                <c:ptCount val="3"/>
                <c:pt idx="0">
                  <c:v>All others</c:v>
                </c:pt>
                <c:pt idx="1">
                  <c:v>Secondary school</c:v>
                </c:pt>
                <c:pt idx="2">
                  <c:v>Primary school</c:v>
                </c:pt>
              </c:strCache>
            </c:strRef>
          </c:cat>
          <c:val>
            <c:numRef>
              <c:f>'Q5.3 summary chart'!$D$27:$D$29</c:f>
              <c:numCache>
                <c:formatCode>0%</c:formatCode>
                <c:ptCount val="3"/>
                <c:pt idx="0">
                  <c:v>0.43243243243243246</c:v>
                </c:pt>
                <c:pt idx="1">
                  <c:v>0.5572519083969466</c:v>
                </c:pt>
                <c:pt idx="2">
                  <c:v>0.46178343949044587</c:v>
                </c:pt>
              </c:numCache>
            </c:numRef>
          </c:val>
          <c:extLst>
            <c:ext xmlns:c16="http://schemas.microsoft.com/office/drawing/2014/chart" uri="{C3380CC4-5D6E-409C-BE32-E72D297353CC}">
              <c16:uniqueId val="{00000002-5CA4-4DAD-A45B-4D4EE4BCD746}"/>
            </c:ext>
          </c:extLst>
        </c:ser>
        <c:ser>
          <c:idx val="3"/>
          <c:order val="3"/>
          <c:tx>
            <c:strRef>
              <c:f>'Q5.3 summary chart'!$E$26</c:f>
              <c:strCache>
                <c:ptCount val="1"/>
                <c:pt idx="0">
                  <c:v>A questionnaire</c:v>
                </c:pt>
              </c:strCache>
            </c:strRef>
          </c:tx>
          <c:spPr>
            <a:solidFill>
              <a:srgbClr val="4F81BD"/>
            </a:solidFill>
            <a:ln>
              <a:solidFill>
                <a:srgbClr val="4F81BD"/>
              </a:solidFill>
            </a:ln>
            <a:effectLst/>
          </c:spPr>
          <c:invertIfNegative val="0"/>
          <c:cat>
            <c:strRef>
              <c:f>'Q5.3 summary chart'!$A$27:$A$29</c:f>
              <c:strCache>
                <c:ptCount val="3"/>
                <c:pt idx="0">
                  <c:v>All others</c:v>
                </c:pt>
                <c:pt idx="1">
                  <c:v>Secondary school</c:v>
                </c:pt>
                <c:pt idx="2">
                  <c:v>Primary school</c:v>
                </c:pt>
              </c:strCache>
            </c:strRef>
          </c:cat>
          <c:val>
            <c:numRef>
              <c:f>'Q5.3 summary chart'!$E$27:$E$29</c:f>
              <c:numCache>
                <c:formatCode>0%</c:formatCode>
                <c:ptCount val="3"/>
                <c:pt idx="0">
                  <c:v>0.51351351351351349</c:v>
                </c:pt>
                <c:pt idx="1">
                  <c:v>0.59541984732824427</c:v>
                </c:pt>
                <c:pt idx="2">
                  <c:v>0.51273885350318471</c:v>
                </c:pt>
              </c:numCache>
            </c:numRef>
          </c:val>
          <c:extLst>
            <c:ext xmlns:c16="http://schemas.microsoft.com/office/drawing/2014/chart" uri="{C3380CC4-5D6E-409C-BE32-E72D297353CC}">
              <c16:uniqueId val="{00000003-5CA4-4DAD-A45B-4D4EE4BCD746}"/>
            </c:ext>
          </c:extLst>
        </c:ser>
        <c:dLbls>
          <c:showLegendKey val="0"/>
          <c:showVal val="0"/>
          <c:showCatName val="0"/>
          <c:showSerName val="0"/>
          <c:showPercent val="0"/>
          <c:showBubbleSize val="0"/>
        </c:dLbls>
        <c:gapWidth val="182"/>
        <c:axId val="1290774272"/>
        <c:axId val="1290776672"/>
      </c:barChart>
      <c:catAx>
        <c:axId val="1290774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90776672"/>
        <c:crosses val="autoZero"/>
        <c:auto val="1"/>
        <c:lblAlgn val="ctr"/>
        <c:lblOffset val="100"/>
        <c:tickLblSkip val="1"/>
        <c:noMultiLvlLbl val="0"/>
      </c:catAx>
      <c:valAx>
        <c:axId val="1290776672"/>
        <c:scaling>
          <c:orientation val="minMax"/>
          <c:max val="0.60000000000000009"/>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290774272"/>
        <c:crosses val="autoZero"/>
        <c:crossBetween val="between"/>
      </c:valAx>
      <c:spPr>
        <a:noFill/>
        <a:ln>
          <a:noFill/>
        </a:ln>
        <a:effectLst/>
      </c:spPr>
    </c:plotArea>
    <c:legend>
      <c:legendPos val="r"/>
      <c:layout>
        <c:manualLayout>
          <c:xMode val="edge"/>
          <c:yMode val="edge"/>
          <c:x val="0.72963482781026645"/>
          <c:y val="0.16833918128654968"/>
          <c:w val="0.23941975308641975"/>
          <c:h val="0.67724707602339185"/>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957857142857144"/>
          <c:y val="7.7611111111111117E-2"/>
          <c:w val="0.64942253968253971"/>
          <c:h val="0.75871222222222223"/>
        </c:manualLayout>
      </c:layout>
      <c:barChart>
        <c:barDir val="bar"/>
        <c:grouping val="stacked"/>
        <c:varyColors val="0"/>
        <c:ser>
          <c:idx val="0"/>
          <c:order val="0"/>
          <c:tx>
            <c:strRef>
              <c:f>'Q6.1 chart'!$B$36</c:f>
              <c:strCache>
                <c:ptCount val="1"/>
                <c:pt idx="0">
                  <c:v>Yes</c:v>
                </c:pt>
              </c:strCache>
            </c:strRef>
          </c:tx>
          <c:spPr>
            <a:solidFill>
              <a:srgbClr val="8064A2"/>
            </a:solidFill>
            <a:ln>
              <a:solidFill>
                <a:srgbClr val="8064A2"/>
              </a:solidFill>
            </a:ln>
            <a:effectLst/>
          </c:spPr>
          <c:invertIfNegative val="0"/>
          <c:cat>
            <c:strRef>
              <c:f>'Q6.1 chart'!$A$37:$A$39</c:f>
              <c:strCache>
                <c:ptCount val="3"/>
                <c:pt idx="0">
                  <c:v>All others</c:v>
                </c:pt>
                <c:pt idx="1">
                  <c:v>Secondary school</c:v>
                </c:pt>
                <c:pt idx="2">
                  <c:v>Primary school</c:v>
                </c:pt>
              </c:strCache>
            </c:strRef>
          </c:cat>
          <c:val>
            <c:numRef>
              <c:f>'Q6.1 chart'!$B$37:$B$39</c:f>
              <c:numCache>
                <c:formatCode>0%</c:formatCode>
                <c:ptCount val="3"/>
                <c:pt idx="0">
                  <c:v>0.36</c:v>
                </c:pt>
                <c:pt idx="1">
                  <c:v>0.26717557251908397</c:v>
                </c:pt>
                <c:pt idx="2">
                  <c:v>0.4281150159744409</c:v>
                </c:pt>
              </c:numCache>
            </c:numRef>
          </c:val>
          <c:extLst>
            <c:ext xmlns:c16="http://schemas.microsoft.com/office/drawing/2014/chart" uri="{C3380CC4-5D6E-409C-BE32-E72D297353CC}">
              <c16:uniqueId val="{00000000-D463-4454-9BE1-E182E8F37CD6}"/>
            </c:ext>
          </c:extLst>
        </c:ser>
        <c:ser>
          <c:idx val="1"/>
          <c:order val="1"/>
          <c:tx>
            <c:strRef>
              <c:f>'Q6.1 chart'!$C$36</c:f>
              <c:strCache>
                <c:ptCount val="1"/>
                <c:pt idx="0">
                  <c:v>No</c:v>
                </c:pt>
              </c:strCache>
            </c:strRef>
          </c:tx>
          <c:spPr>
            <a:solidFill>
              <a:srgbClr val="4BADC6"/>
            </a:solidFill>
            <a:ln>
              <a:solidFill>
                <a:srgbClr val="4BADC6"/>
              </a:solidFill>
            </a:ln>
            <a:effectLst/>
          </c:spPr>
          <c:invertIfNegative val="0"/>
          <c:cat>
            <c:strRef>
              <c:f>'Q6.1 chart'!$A$37:$A$39</c:f>
              <c:strCache>
                <c:ptCount val="3"/>
                <c:pt idx="0">
                  <c:v>All others</c:v>
                </c:pt>
                <c:pt idx="1">
                  <c:v>Secondary school</c:v>
                </c:pt>
                <c:pt idx="2">
                  <c:v>Primary school</c:v>
                </c:pt>
              </c:strCache>
            </c:strRef>
          </c:cat>
          <c:val>
            <c:numRef>
              <c:f>'Q6.1 chart'!$C$37:$C$39</c:f>
              <c:numCache>
                <c:formatCode>0%</c:formatCode>
                <c:ptCount val="3"/>
                <c:pt idx="0">
                  <c:v>0.28000000000000003</c:v>
                </c:pt>
                <c:pt idx="1">
                  <c:v>0.48854961832061067</c:v>
                </c:pt>
                <c:pt idx="2">
                  <c:v>0.24600638977635783</c:v>
                </c:pt>
              </c:numCache>
            </c:numRef>
          </c:val>
          <c:extLst>
            <c:ext xmlns:c16="http://schemas.microsoft.com/office/drawing/2014/chart" uri="{C3380CC4-5D6E-409C-BE32-E72D297353CC}">
              <c16:uniqueId val="{00000001-D463-4454-9BE1-E182E8F37CD6}"/>
            </c:ext>
          </c:extLst>
        </c:ser>
        <c:ser>
          <c:idx val="2"/>
          <c:order val="2"/>
          <c:tx>
            <c:strRef>
              <c:f>'Q6.1 chart'!$D$36</c:f>
              <c:strCache>
                <c:ptCount val="1"/>
                <c:pt idx="0">
                  <c:v>Not sure</c:v>
                </c:pt>
              </c:strCache>
            </c:strRef>
          </c:tx>
          <c:spPr>
            <a:solidFill>
              <a:srgbClr val="D9D9D9"/>
            </a:solidFill>
            <a:ln>
              <a:solidFill>
                <a:srgbClr val="D9D9D9"/>
              </a:solidFill>
            </a:ln>
            <a:effectLst/>
          </c:spPr>
          <c:invertIfNegative val="0"/>
          <c:cat>
            <c:strRef>
              <c:f>'Q6.1 chart'!$A$37:$A$39</c:f>
              <c:strCache>
                <c:ptCount val="3"/>
                <c:pt idx="0">
                  <c:v>All others</c:v>
                </c:pt>
                <c:pt idx="1">
                  <c:v>Secondary school</c:v>
                </c:pt>
                <c:pt idx="2">
                  <c:v>Primary school</c:v>
                </c:pt>
              </c:strCache>
            </c:strRef>
          </c:cat>
          <c:val>
            <c:numRef>
              <c:f>'Q6.1 chart'!$D$37:$D$39</c:f>
              <c:numCache>
                <c:formatCode>0%</c:formatCode>
                <c:ptCount val="3"/>
                <c:pt idx="0">
                  <c:v>0.36</c:v>
                </c:pt>
                <c:pt idx="1">
                  <c:v>0.24427480916030533</c:v>
                </c:pt>
                <c:pt idx="2">
                  <c:v>0.32587859424920129</c:v>
                </c:pt>
              </c:numCache>
            </c:numRef>
          </c:val>
          <c:extLst>
            <c:ext xmlns:c16="http://schemas.microsoft.com/office/drawing/2014/chart" uri="{C3380CC4-5D6E-409C-BE32-E72D297353CC}">
              <c16:uniqueId val="{00000002-D463-4454-9BE1-E182E8F37CD6}"/>
            </c:ext>
          </c:extLst>
        </c:ser>
        <c:dLbls>
          <c:showLegendKey val="0"/>
          <c:showVal val="0"/>
          <c:showCatName val="0"/>
          <c:showSerName val="0"/>
          <c:showPercent val="0"/>
          <c:showBubbleSize val="0"/>
        </c:dLbls>
        <c:gapWidth val="150"/>
        <c:overlap val="100"/>
        <c:axId val="1415031631"/>
        <c:axId val="1415020111"/>
      </c:barChart>
      <c:catAx>
        <c:axId val="141503163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15020111"/>
        <c:crosses val="autoZero"/>
        <c:auto val="1"/>
        <c:lblAlgn val="ctr"/>
        <c:lblOffset val="100"/>
        <c:noMultiLvlLbl val="0"/>
      </c:catAx>
      <c:valAx>
        <c:axId val="1415020111"/>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415031631"/>
        <c:crosses val="autoZero"/>
        <c:crossBetween val="between"/>
        <c:majorUnit val="0.1"/>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'Q7.1 chart'!$B$35</c:f>
              <c:strCache>
                <c:ptCount val="1"/>
                <c:pt idx="0">
                  <c:v>Yes</c:v>
                </c:pt>
              </c:strCache>
            </c:strRef>
          </c:tx>
          <c:spPr>
            <a:solidFill>
              <a:srgbClr val="8064A2"/>
            </a:solidFill>
            <a:ln>
              <a:solidFill>
                <a:srgbClr val="8064A2"/>
              </a:solidFill>
            </a:ln>
            <a:effectLst/>
          </c:spPr>
          <c:invertIfNegative val="0"/>
          <c:cat>
            <c:strRef>
              <c:f>'Q7.1 chart'!$A$36:$A$38</c:f>
              <c:strCache>
                <c:ptCount val="3"/>
                <c:pt idx="0">
                  <c:v>All others</c:v>
                </c:pt>
                <c:pt idx="1">
                  <c:v>Secondary school</c:v>
                </c:pt>
                <c:pt idx="2">
                  <c:v>Primary school</c:v>
                </c:pt>
              </c:strCache>
            </c:strRef>
          </c:cat>
          <c:val>
            <c:numRef>
              <c:f>'Q7.1 chart'!$B$36:$B$38</c:f>
              <c:numCache>
                <c:formatCode>0%</c:formatCode>
                <c:ptCount val="3"/>
                <c:pt idx="0">
                  <c:v>0.77142857142857146</c:v>
                </c:pt>
                <c:pt idx="1">
                  <c:v>0.77099236641221369</c:v>
                </c:pt>
                <c:pt idx="2">
                  <c:v>0.69968051118210861</c:v>
                </c:pt>
              </c:numCache>
            </c:numRef>
          </c:val>
          <c:extLst>
            <c:ext xmlns:c16="http://schemas.microsoft.com/office/drawing/2014/chart" uri="{C3380CC4-5D6E-409C-BE32-E72D297353CC}">
              <c16:uniqueId val="{00000000-E833-43C1-985D-38CAB43A5E10}"/>
            </c:ext>
          </c:extLst>
        </c:ser>
        <c:ser>
          <c:idx val="1"/>
          <c:order val="1"/>
          <c:tx>
            <c:strRef>
              <c:f>'Q7.1 chart'!$C$35</c:f>
              <c:strCache>
                <c:ptCount val="1"/>
                <c:pt idx="0">
                  <c:v>No</c:v>
                </c:pt>
              </c:strCache>
            </c:strRef>
          </c:tx>
          <c:spPr>
            <a:solidFill>
              <a:srgbClr val="4BADC6"/>
            </a:solidFill>
            <a:ln>
              <a:solidFill>
                <a:srgbClr val="4BADC6"/>
              </a:solidFill>
            </a:ln>
            <a:effectLst/>
          </c:spPr>
          <c:invertIfNegative val="0"/>
          <c:cat>
            <c:strRef>
              <c:f>'Q7.1 chart'!$A$36:$A$38</c:f>
              <c:strCache>
                <c:ptCount val="3"/>
                <c:pt idx="0">
                  <c:v>All others</c:v>
                </c:pt>
                <c:pt idx="1">
                  <c:v>Secondary school</c:v>
                </c:pt>
                <c:pt idx="2">
                  <c:v>Primary school</c:v>
                </c:pt>
              </c:strCache>
            </c:strRef>
          </c:cat>
          <c:val>
            <c:numRef>
              <c:f>'Q7.1 chart'!$C$36:$C$38</c:f>
              <c:numCache>
                <c:formatCode>0%</c:formatCode>
                <c:ptCount val="3"/>
                <c:pt idx="0">
                  <c:v>0.11428571428571428</c:v>
                </c:pt>
                <c:pt idx="1">
                  <c:v>6.1068702290076333E-2</c:v>
                </c:pt>
                <c:pt idx="2">
                  <c:v>7.0287539936102233E-2</c:v>
                </c:pt>
              </c:numCache>
            </c:numRef>
          </c:val>
          <c:extLst>
            <c:ext xmlns:c16="http://schemas.microsoft.com/office/drawing/2014/chart" uri="{C3380CC4-5D6E-409C-BE32-E72D297353CC}">
              <c16:uniqueId val="{00000001-E833-43C1-985D-38CAB43A5E10}"/>
            </c:ext>
          </c:extLst>
        </c:ser>
        <c:ser>
          <c:idx val="2"/>
          <c:order val="2"/>
          <c:tx>
            <c:strRef>
              <c:f>'Q7.1 chart'!$D$35</c:f>
              <c:strCache>
                <c:ptCount val="1"/>
                <c:pt idx="0">
                  <c:v>Not sure</c:v>
                </c:pt>
              </c:strCache>
            </c:strRef>
          </c:tx>
          <c:spPr>
            <a:solidFill>
              <a:srgbClr val="D9D9D9"/>
            </a:solidFill>
            <a:ln>
              <a:solidFill>
                <a:srgbClr val="D9D9D9"/>
              </a:solidFill>
            </a:ln>
            <a:effectLst/>
          </c:spPr>
          <c:invertIfNegative val="0"/>
          <c:cat>
            <c:strRef>
              <c:f>'Q7.1 chart'!$A$36:$A$38</c:f>
              <c:strCache>
                <c:ptCount val="3"/>
                <c:pt idx="0">
                  <c:v>All others</c:v>
                </c:pt>
                <c:pt idx="1">
                  <c:v>Secondary school</c:v>
                </c:pt>
                <c:pt idx="2">
                  <c:v>Primary school</c:v>
                </c:pt>
              </c:strCache>
            </c:strRef>
          </c:cat>
          <c:val>
            <c:numRef>
              <c:f>'Q7.1 chart'!$D$36:$D$38</c:f>
              <c:numCache>
                <c:formatCode>0%</c:formatCode>
                <c:ptCount val="3"/>
                <c:pt idx="0">
                  <c:v>0.11428571428571428</c:v>
                </c:pt>
                <c:pt idx="1">
                  <c:v>0.16793893129770993</c:v>
                </c:pt>
                <c:pt idx="2">
                  <c:v>0.23003194888178913</c:v>
                </c:pt>
              </c:numCache>
            </c:numRef>
          </c:val>
          <c:extLst>
            <c:ext xmlns:c16="http://schemas.microsoft.com/office/drawing/2014/chart" uri="{C3380CC4-5D6E-409C-BE32-E72D297353CC}">
              <c16:uniqueId val="{00000002-E833-43C1-985D-38CAB43A5E10}"/>
            </c:ext>
          </c:extLst>
        </c:ser>
        <c:dLbls>
          <c:showLegendKey val="0"/>
          <c:showVal val="0"/>
          <c:showCatName val="0"/>
          <c:showSerName val="0"/>
          <c:showPercent val="0"/>
          <c:showBubbleSize val="0"/>
        </c:dLbls>
        <c:gapWidth val="150"/>
        <c:overlap val="100"/>
        <c:axId val="1304417488"/>
        <c:axId val="1304417008"/>
      </c:barChart>
      <c:catAx>
        <c:axId val="13044174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04417008"/>
        <c:crosses val="autoZero"/>
        <c:auto val="1"/>
        <c:lblAlgn val="ctr"/>
        <c:lblOffset val="100"/>
        <c:noMultiLvlLbl val="0"/>
      </c:catAx>
      <c:valAx>
        <c:axId val="1304417008"/>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304417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190499</xdr:colOff>
      <xdr:row>23</xdr:row>
      <xdr:rowOff>1</xdr:rowOff>
    </xdr:from>
    <xdr:to>
      <xdr:col>12</xdr:col>
      <xdr:colOff>375449</xdr:colOff>
      <xdr:row>59</xdr:row>
      <xdr:rowOff>162001</xdr:rowOff>
    </xdr:to>
    <xdr:graphicFrame macro="">
      <xdr:nvGraphicFramePr>
        <xdr:cNvPr id="3" name="Chart 2">
          <a:extLst>
            <a:ext uri="{FF2B5EF4-FFF2-40B4-BE49-F238E27FC236}">
              <a16:creationId xmlns:a16="http://schemas.microsoft.com/office/drawing/2014/main" id="{B777D96D-19CA-1D13-430B-05CF0847E6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32</xdr:row>
      <xdr:rowOff>180975</xdr:rowOff>
    </xdr:from>
    <xdr:to>
      <xdr:col>4</xdr:col>
      <xdr:colOff>813600</xdr:colOff>
      <xdr:row>45</xdr:row>
      <xdr:rowOff>44475</xdr:rowOff>
    </xdr:to>
    <xdr:graphicFrame macro="">
      <xdr:nvGraphicFramePr>
        <xdr:cNvPr id="5" name="Chart 4">
          <a:extLst>
            <a:ext uri="{FF2B5EF4-FFF2-40B4-BE49-F238E27FC236}">
              <a16:creationId xmlns:a16="http://schemas.microsoft.com/office/drawing/2014/main" id="{232C46C6-9FCB-8C8F-F1FD-56AAFE28D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42</xdr:row>
      <xdr:rowOff>4762</xdr:rowOff>
    </xdr:from>
    <xdr:to>
      <xdr:col>5</xdr:col>
      <xdr:colOff>61125</xdr:colOff>
      <xdr:row>51</xdr:row>
      <xdr:rowOff>90262</xdr:rowOff>
    </xdr:to>
    <xdr:graphicFrame macro="">
      <xdr:nvGraphicFramePr>
        <xdr:cNvPr id="2" name="Chart 1">
          <a:extLst>
            <a:ext uri="{FF2B5EF4-FFF2-40B4-BE49-F238E27FC236}">
              <a16:creationId xmlns:a16="http://schemas.microsoft.com/office/drawing/2014/main" id="{9D4EF9E6-FF96-895F-06B3-3830811905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41</xdr:row>
      <xdr:rowOff>4762</xdr:rowOff>
    </xdr:from>
    <xdr:to>
      <xdr:col>5</xdr:col>
      <xdr:colOff>61125</xdr:colOff>
      <xdr:row>50</xdr:row>
      <xdr:rowOff>90262</xdr:rowOff>
    </xdr:to>
    <xdr:graphicFrame macro="">
      <xdr:nvGraphicFramePr>
        <xdr:cNvPr id="2" name="Chart 1">
          <a:extLst>
            <a:ext uri="{FF2B5EF4-FFF2-40B4-BE49-F238E27FC236}">
              <a16:creationId xmlns:a16="http://schemas.microsoft.com/office/drawing/2014/main" id="{9C008B41-CFCD-35B2-E189-05BA4297DB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14288</xdr:rowOff>
    </xdr:from>
    <xdr:to>
      <xdr:col>7</xdr:col>
      <xdr:colOff>47625</xdr:colOff>
      <xdr:row>18</xdr:row>
      <xdr:rowOff>85726</xdr:rowOff>
    </xdr:to>
    <xdr:graphicFrame macro="">
      <xdr:nvGraphicFramePr>
        <xdr:cNvPr id="4" name="Chart 3">
          <a:extLst>
            <a:ext uri="{FF2B5EF4-FFF2-40B4-BE49-F238E27FC236}">
              <a16:creationId xmlns:a16="http://schemas.microsoft.com/office/drawing/2014/main" id="{EA1F4CC4-E01D-F629-2C57-13D478BB9A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xdr:colOff>
      <xdr:row>41</xdr:row>
      <xdr:rowOff>9525</xdr:rowOff>
    </xdr:from>
    <xdr:to>
      <xdr:col>5</xdr:col>
      <xdr:colOff>70649</xdr:colOff>
      <xdr:row>52</xdr:row>
      <xdr:rowOff>123825</xdr:rowOff>
    </xdr:to>
    <xdr:graphicFrame macro="">
      <xdr:nvGraphicFramePr>
        <xdr:cNvPr id="3" name="Chart 2">
          <a:extLst>
            <a:ext uri="{FF2B5EF4-FFF2-40B4-BE49-F238E27FC236}">
              <a16:creationId xmlns:a16="http://schemas.microsoft.com/office/drawing/2014/main" id="{5F0B540B-C9AF-A2FE-D411-E8D51DC824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39</xdr:row>
      <xdr:rowOff>14287</xdr:rowOff>
    </xdr:from>
    <xdr:to>
      <xdr:col>5</xdr:col>
      <xdr:colOff>61125</xdr:colOff>
      <xdr:row>51</xdr:row>
      <xdr:rowOff>180975</xdr:rowOff>
    </xdr:to>
    <xdr:graphicFrame macro="">
      <xdr:nvGraphicFramePr>
        <xdr:cNvPr id="3" name="Chart 2">
          <a:extLst>
            <a:ext uri="{FF2B5EF4-FFF2-40B4-BE49-F238E27FC236}">
              <a16:creationId xmlns:a16="http://schemas.microsoft.com/office/drawing/2014/main" id="{A4F62EB6-927C-DBEA-8D6E-047C972BD2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41</xdr:row>
      <xdr:rowOff>4762</xdr:rowOff>
    </xdr:from>
    <xdr:to>
      <xdr:col>5</xdr:col>
      <xdr:colOff>61125</xdr:colOff>
      <xdr:row>50</xdr:row>
      <xdr:rowOff>90262</xdr:rowOff>
    </xdr:to>
    <xdr:graphicFrame macro="">
      <xdr:nvGraphicFramePr>
        <xdr:cNvPr id="2" name="Chart 1">
          <a:extLst>
            <a:ext uri="{FF2B5EF4-FFF2-40B4-BE49-F238E27FC236}">
              <a16:creationId xmlns:a16="http://schemas.microsoft.com/office/drawing/2014/main" id="{3370CF88-3FA5-C2E6-6714-9D5B093496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40</xdr:row>
      <xdr:rowOff>4762</xdr:rowOff>
    </xdr:from>
    <xdr:to>
      <xdr:col>5</xdr:col>
      <xdr:colOff>70650</xdr:colOff>
      <xdr:row>49</xdr:row>
      <xdr:rowOff>90262</xdr:rowOff>
    </xdr:to>
    <xdr:graphicFrame macro="">
      <xdr:nvGraphicFramePr>
        <xdr:cNvPr id="2" name="Chart 1">
          <a:extLst>
            <a:ext uri="{FF2B5EF4-FFF2-40B4-BE49-F238E27FC236}">
              <a16:creationId xmlns:a16="http://schemas.microsoft.com/office/drawing/2014/main" id="{F3883E64-3467-1BD7-B6A7-44CC7F3149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30</xdr:row>
      <xdr:rowOff>0</xdr:rowOff>
    </xdr:from>
    <xdr:to>
      <xdr:col>4</xdr:col>
      <xdr:colOff>555300</xdr:colOff>
      <xdr:row>44</xdr:row>
      <xdr:rowOff>69000</xdr:rowOff>
    </xdr:to>
    <xdr:graphicFrame macro="">
      <xdr:nvGraphicFramePr>
        <xdr:cNvPr id="7" name="Chart 6">
          <a:extLst>
            <a:ext uri="{FF2B5EF4-FFF2-40B4-BE49-F238E27FC236}">
              <a16:creationId xmlns:a16="http://schemas.microsoft.com/office/drawing/2014/main" id="{DE641607-B51B-D46A-8275-D4233F59A2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40</xdr:row>
      <xdr:rowOff>14287</xdr:rowOff>
    </xdr:from>
    <xdr:to>
      <xdr:col>5</xdr:col>
      <xdr:colOff>61125</xdr:colOff>
      <xdr:row>49</xdr:row>
      <xdr:rowOff>99787</xdr:rowOff>
    </xdr:to>
    <xdr:graphicFrame macro="">
      <xdr:nvGraphicFramePr>
        <xdr:cNvPr id="2" name="Chart 1">
          <a:extLst>
            <a:ext uri="{FF2B5EF4-FFF2-40B4-BE49-F238E27FC236}">
              <a16:creationId xmlns:a16="http://schemas.microsoft.com/office/drawing/2014/main" id="{64D53F50-B914-7641-FAEA-912D3B5FBC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39</xdr:row>
      <xdr:rowOff>4762</xdr:rowOff>
    </xdr:from>
    <xdr:to>
      <xdr:col>5</xdr:col>
      <xdr:colOff>61125</xdr:colOff>
      <xdr:row>48</xdr:row>
      <xdr:rowOff>90262</xdr:rowOff>
    </xdr:to>
    <xdr:graphicFrame macro="">
      <xdr:nvGraphicFramePr>
        <xdr:cNvPr id="2" name="Chart 1">
          <a:extLst>
            <a:ext uri="{FF2B5EF4-FFF2-40B4-BE49-F238E27FC236}">
              <a16:creationId xmlns:a16="http://schemas.microsoft.com/office/drawing/2014/main" id="{7FF5FC27-B48F-B431-6831-CD8F7C26B5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san Robertson" refreshedDate="46035.702726041665" createdVersion="8" refreshedVersion="8" minRefreshableVersion="3" recordCount="483" xr:uid="{B3E93325-9292-4337-A73F-0FE11D46D667}">
  <cacheSource type="worksheet">
    <worksheetSource ref="A1:BF1048576" sheet="responses (482)"/>
  </cacheSource>
  <cacheFields count="58">
    <cacheField name="Original order " numFmtId="0">
      <sharedItems containsString="0" containsBlank="1" containsNumber="1" containsInteger="1" minValue="1" maxValue="485"/>
    </cacheField>
    <cacheField name="1.1  How the school environment helps you learn" numFmtId="0">
      <sharedItems containsBlank="1"/>
    </cacheField>
    <cacheField name="1.2 What it feels like to be in your school - kindness, respect, and school values" numFmtId="0">
      <sharedItems containsBlank="1"/>
    </cacheField>
    <cacheField name="1.3  How everyone in school is supported to treat each other fairly and behave well" numFmtId="0">
      <sharedItems containsBlank="1"/>
    </cacheField>
    <cacheField name="1.4  How your school keeps you safe and protected" numFmtId="0">
      <sharedItems containsBlank="1"/>
    </cacheField>
    <cacheField name="1.5 How well your rights are being met" numFmtId="0">
      <sharedItems containsBlank="1"/>
    </cacheField>
    <cacheField name="1.6  How well your school makes sure everyone is included, no matter their needs or background" numFmtId="0">
      <sharedItems containsBlank="1"/>
    </cacheField>
    <cacheField name="1.7  How well you are supported to look after and improve your health and wellbeing" numFmtId="0">
      <sharedItems containsBlank="1"/>
    </cacheField>
    <cacheField name="1.8 What and how well you learn at school" numFmtId="0">
      <sharedItems containsBlank="1"/>
    </cacheField>
    <cacheField name="1.9  How well you are supported to achieve in your school work and learning" numFmtId="0">
      <sharedItems containsBlank="1"/>
    </cacheField>
    <cacheField name="1.10  How much support you get to keep improving your learning" numFmtId="0">
      <sharedItems containsBlank="1"/>
    </cacheField>
    <cacheField name="1.11 How your teachers help you understand how you can improve" numFmtId="0">
      <sharedItems containsBlank="1"/>
    </cacheField>
    <cacheField name="1.12 How well computers and technology are used to help you learn" numFmtId="0">
      <sharedItems containsBlank="1"/>
    </cacheField>
    <cacheField name="1.13 How your school works with other people who support you -  like nurses, counsellors or after-school club leaders" numFmtId="0">
      <sharedItems containsBlank="1"/>
    </cacheField>
    <cacheField name=" 1.14 How well your school supports you when you move to a new stage at school  (like starting high school)" numFmtId="0">
      <sharedItems containsBlank="1"/>
    </cacheField>
    <cacheField name="1.15 How well you learn important life skills like teamwork and problem-solving" numFmtId="0">
      <sharedItems containsBlank="1"/>
    </cacheField>
    <cacheField name="1.16  How your school uses feedback and information to keep improving" numFmtId="0">
      <sharedItems containsBlank="1"/>
    </cacheField>
    <cacheField name="1.17  How you, your teachers, and your parents work together to help improve the school" numFmtId="0">
      <sharedItems containsBlank="1"/>
    </cacheField>
    <cacheField name="1.18 How well your school is run and led" numFmtId="0">
      <sharedItems containsBlank="1"/>
    </cacheField>
    <cacheField name="1.19 Do you think there are any important areas missing from the list that you think inspectors should look at when visiting a school? If you do, please write your ideas in the box below.  - You can write a few words, sentences, or a longer explanation in the box below." numFmtId="0">
      <sharedItems containsBlank="1" longText="1"/>
    </cacheField>
    <cacheField name="2.1 Do you think it is a good idea for children and young people to help inspectors understand how well your school is doing during the inspection of your school?" numFmtId="0">
      <sharedItems containsBlank="1"/>
    </cacheField>
    <cacheField name="2.2 Do you think it is a good idea for senior staff at your school (like the headteacher or depute headteacher) to be involved during the inspection of your school? (Like joining in discussions that people in the inspection team have and visiting classes.) " numFmtId="0">
      <sharedItems containsBlank="1"/>
    </cacheField>
    <cacheField name="2.3 Do you think it is a good idea for adults who work in education – but not at your school – to help inspect your school? (Like joining in discussions that people in the inspection team have and visiting classes.) " numFmtId="0">
      <sharedItems containsBlank="1"/>
    </cacheField>
    <cacheField name="2.4 Do you think it is a good idea that other adults who do not work in education are involved in the inspection of your school? (These are people from the community who have other jobs, who can give a different point of view about the school.)  " numFmtId="0">
      <sharedItems containsBlank="1"/>
    </cacheField>
    <cacheField name="3.1.How often do you think a school should be inspected? Choose the one answer that you think is best. " numFmtId="0">
      <sharedItems containsBlank="1"/>
    </cacheField>
    <cacheField name="3.2 Do you have a different view on how often inspections should take place? If you do, please write your ideas in the box below. - You can write a few words, sentences, or longer explanation in the box below" numFmtId="0">
      <sharedItems containsBlank="1" longText="1"/>
    </cacheField>
    <cacheField name="4.1 If inspectors were coming to your school, when do you think your headteacher should be told? Choose the one answer that you think is best. " numFmtId="0">
      <sharedItems containsBlank="1"/>
    </cacheField>
    <cacheField name="5.1 Do you think it is a good idea for your headteacher to tell inspectors what they think is going well and what could be better before the inspection starts?" numFmtId="0">
      <sharedItems containsBlank="1"/>
    </cacheField>
    <cacheField name="5.2 Do you think it is a good idea to ask children and young people in your school what they think is going well and what needs to improve before the inspection starts? - 5.2" numFmtId="0">
      <sharedItems containsBlank="1"/>
    </cacheField>
    <cacheField name="5.3 A questionnaire" numFmtId="0">
      <sharedItems containsBlank="1"/>
    </cacheField>
    <cacheField name="5.4 A discussion" numFmtId="0">
      <sharedItems containsBlank="1"/>
    </cacheField>
    <cacheField name="5.5  An online tool for you to share your ideas" numFmtId="0">
      <sharedItems containsBlank="1"/>
    </cacheField>
    <cacheField name=" 5.6 Other – please write your ideas in the box below" numFmtId="0">
      <sharedItems containsBlank="1"/>
    </cacheField>
    <cacheField name="5.6 What do you think would be the best way for inspectors to find out what children and young people think about their school before they visit it? You can choose more than one option. - You can write a few words, sentences, or longer explanation. in the box below." numFmtId="0">
      <sharedItems containsBlank="1" longText="1"/>
    </cacheField>
    <cacheField name="6.1 Do you think it is a good idea for school inspectors to use one-word grades to describe how well a school is doing after they have visited it? - 6.1" numFmtId="0">
      <sharedItems containsBlank="1"/>
    </cacheField>
    <cacheField name="7.1  Do you think it is a good idea that inspectors prepare a report for children and young people after their school has been inspected, telling them what is going well and what needs to improve in their school?   - 7.1" numFmtId="0">
      <sharedItems containsBlank="1"/>
    </cacheField>
    <cacheField name="7.2  A letter" numFmtId="0">
      <sharedItems containsBlank="1"/>
    </cacheField>
    <cacheField name="7.3 A report" numFmtId="0">
      <sharedItems containsBlank="1"/>
    </cacheField>
    <cacheField name="7.4 A video that explains what inspectors found" numFmtId="0">
      <sharedItems containsBlank="1"/>
    </cacheField>
    <cacheField name="7.5 - I’m not sure" numFmtId="0">
      <sharedItems containsBlank="1"/>
    </cacheField>
    <cacheField name="7.6 Other – please write your ideas in the box below" numFmtId="0">
      <sharedItems containsBlank="1"/>
    </cacheField>
    <cacheField name="7.7  What do you think would be the best way for inspectors to tell children and young people how well their school is doing after the inspection? You can choose more than one option. - You can write a few words, sentences, or longer explanation. in the box below." numFmtId="0">
      <sharedItems containsBlank="1" longText="1"/>
    </cacheField>
    <cacheField name="8.1 Do you think it’s a good idea for inspectors to come back to your school to see if things have improved, if there were lots of areas that needed to get better? - 8.1" numFmtId="0">
      <sharedItems containsBlank="1"/>
    </cacheField>
    <cacheField name="8.2 Do you think it is a good idea for children and young people to be involved in helping inspectors understand what has improved, if they need to come back to your school again? - 8.2" numFmtId="0">
      <sharedItems containsBlank="1"/>
    </cacheField>
    <cacheField name="9. Do you have any other ideas about how school inspections in Scotland could work in the future? _x000a__x000a_If you do, please write them in the box below._x000a_If not, just leave the box empty. - You can write a few words, sentences, or longer explanation in the box below." numFmtId="0">
      <sharedItems containsBlank="1" longText="1"/>
    </cacheField>
    <cacheField name="Who is filling in this questionnaire? - Respondent info" numFmtId="0">
      <sharedItems containsBlank="1"/>
    </cacheField>
    <cacheField name="What type of place do you go to for learning? - Place of learning" numFmtId="0">
      <sharedItems containsBlank="1"/>
    </cacheField>
    <cacheField name="Main typology categories" numFmtId="0">
      <sharedItems containsBlank="1" count="11">
        <s v="5. Other"/>
        <s v="4. Independent school"/>
        <s v="1. Primary school"/>
        <s v="2. Secondary school"/>
        <s v="3. Special education school"/>
        <m/>
        <s v="Other" u="1"/>
        <s v="Independent school" u="1"/>
        <s v="Primary school" u="1"/>
        <s v="Secondary school" u="1"/>
        <s v="Special education school" u="1"/>
      </sharedItems>
    </cacheField>
    <cacheField name="What type of place do you go to for learning? - Please write your answer in the box below." numFmtId="0">
      <sharedItems containsBlank="1"/>
    </cacheField>
    <cacheField name="What area of Scotland (local council) do you live in? - Local council" numFmtId="0">
      <sharedItems containsBlank="1"/>
    </cacheField>
    <cacheField name="Is it okay for us to share your answers on this website? - future contact/internal sharing" numFmtId="0">
      <sharedItems containsBlank="1"/>
    </cacheField>
    <cacheField name="Response ID" numFmtId="0">
      <sharedItems containsBlank="1"/>
    </cacheField>
    <cacheField name="Unique ID" numFmtId="0">
      <sharedItems containsString="0" containsBlank="1" containsNumber="1" containsInteger="1" minValue="957466" maxValue="1068655093"/>
    </cacheField>
    <cacheField name="Published Response URL" numFmtId="0">
      <sharedItems containsNonDate="0" containsString="0" containsBlank="1"/>
    </cacheField>
    <cacheField name="Created Date" numFmtId="0">
      <sharedItems containsNonDate="0" containsDate="1" containsString="0" containsBlank="1" minDate="2025-09-03T21:16:57" maxDate="2025-11-26T14:02:30"/>
    </cacheField>
    <cacheField name="Submitted Date" numFmtId="0">
      <sharedItems containsNonDate="0" containsDate="1" containsString="0" containsBlank="1" minDate="2025-09-03T21:24:29" maxDate="2025-11-26T14:48:42"/>
    </cacheField>
    <cacheField name="Last Modified Date" numFmtId="0">
      <sharedItems containsNonDate="0" containsDate="1" containsString="0" containsBlank="1" minDate="2025-09-03T21:24:14" maxDate="2025-11-26T14:48:34"/>
    </cacheField>
    <cacheField name="IP Addres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san Robertson" refreshedDate="46035.702726620373" createdVersion="8" refreshedVersion="8" minRefreshableVersion="3" recordCount="482" xr:uid="{5C8425C9-4045-4EBB-903F-6B105B51641B}">
  <cacheSource type="worksheet">
    <worksheetSource ref="A1:BF483" sheet="responses (482)"/>
  </cacheSource>
  <cacheFields count="58">
    <cacheField name="Original order " numFmtId="0">
      <sharedItems containsSemiMixedTypes="0" containsString="0" containsNumber="1" containsInteger="1" minValue="1" maxValue="485"/>
    </cacheField>
    <cacheField name="1.1  How the school environment helps you learn" numFmtId="0">
      <sharedItems count="3">
        <s v="3. I’m not sure 🤷‍♂️"/>
        <s v="1. Important👍"/>
        <s v="2. Not important👎"/>
      </sharedItems>
    </cacheField>
    <cacheField name="1.2 What it feels like to be in your school - kindness, respect, and school values" numFmtId="0">
      <sharedItems containsBlank="1" count="9">
        <s v="1. Important👍"/>
        <s v="2. Not important👎"/>
        <s v="3. I’m not sure 🤷‍♂️"/>
        <s v="4. N/A"/>
        <s v="N/A" u="1"/>
        <s v="Important👍" u="1"/>
        <s v="Not important👎" u="1"/>
        <s v="I’m not sure 🤷‍♂️" u="1"/>
        <m u="1"/>
      </sharedItems>
    </cacheField>
    <cacheField name="1.3  How everyone in school is supported to treat each other fairly and behave well" numFmtId="0">
      <sharedItems count="5">
        <s v="1. Important👍"/>
        <s v="2. Not important👎"/>
        <s v="3. I’m not sure 🤷‍♂️"/>
        <s v="4. N/A"/>
        <s v="N/A" u="1"/>
      </sharedItems>
    </cacheField>
    <cacheField name="1.4  How your school keeps you safe and protected" numFmtId="0">
      <sharedItems containsBlank="1" count="5">
        <s v="1. Important👍"/>
        <s v="3. I’m not sure 🤷‍♂️"/>
        <s v="2. Not important👎"/>
        <s v="4. N/A"/>
        <m u="1"/>
      </sharedItems>
    </cacheField>
    <cacheField name="1.5 How well your rights are being met" numFmtId="0">
      <sharedItems containsBlank="1" count="5">
        <s v="1. Important👍"/>
        <s v="2. Not important👎"/>
        <s v="3. I’m not sure 🤷‍♂️"/>
        <s v="4. N/A"/>
        <m u="1"/>
      </sharedItems>
    </cacheField>
    <cacheField name="1.6  How well your school makes sure everyone is included, no matter their needs or background" numFmtId="0">
      <sharedItems count="4">
        <s v="1. Important👍"/>
        <s v="2. Not important👎"/>
        <s v="3. I’m not sure 🤷‍♂️"/>
        <s v="4. N/A"/>
      </sharedItems>
    </cacheField>
    <cacheField name="1.7  How well you are supported to look after and improve your health and wellbeing" numFmtId="0">
      <sharedItems count="4">
        <s v="1. Important👍"/>
        <s v="3. I’m not sure 🤷‍♂️"/>
        <s v="2. Not important👎"/>
        <s v="4. N/A"/>
      </sharedItems>
    </cacheField>
    <cacheField name="1.8 What and how well you learn at school" numFmtId="0">
      <sharedItems count="4">
        <s v="1. Important👍"/>
        <s v="3. I’m not sure 🤷‍♂️"/>
        <s v="2. Not important👎"/>
        <s v="4. N/A"/>
      </sharedItems>
    </cacheField>
    <cacheField name="1.9  How well you are supported to achieve in your school work and learning" numFmtId="0">
      <sharedItems count="4">
        <s v="1. Important👍"/>
        <s v="3. I’m not sure 🤷‍♂️"/>
        <s v="2. Not important👎"/>
        <s v="4. N/A"/>
      </sharedItems>
    </cacheField>
    <cacheField name="1.10  How much support you get to keep improving your learning" numFmtId="0">
      <sharedItems count="4">
        <s v="1. Important👍"/>
        <s v="3. I’m not sure 🤷‍♂️"/>
        <s v="4. N/A"/>
        <s v="2. Not important👎"/>
      </sharedItems>
    </cacheField>
    <cacheField name="1.11 How your teachers help you understand how you can improve" numFmtId="0">
      <sharedItems count="4">
        <s v="1. Important👍"/>
        <s v="2. Not important👎"/>
        <s v="3. I’m not sure 🤷‍♂️"/>
        <s v="4. N/A"/>
      </sharedItems>
    </cacheField>
    <cacheField name="1.12 How well computers and technology are used to help you learn" numFmtId="0">
      <sharedItems count="4">
        <s v="1. Important👍"/>
        <s v="2. Not important👎"/>
        <s v="3. I’m not sure 🤷‍♂️"/>
        <s v="4. N/A"/>
      </sharedItems>
    </cacheField>
    <cacheField name="1.13 How your school works with other people who support you -  like nurses, counsellors or after-school club leaders" numFmtId="0">
      <sharedItems count="4">
        <s v="1. Important👍"/>
        <s v="3. I’m not sure 🤷‍♂️"/>
        <s v="2. Not important👎"/>
        <s v="4. N/A"/>
      </sharedItems>
    </cacheField>
    <cacheField name=" 1.14 How well your school supports you when you move to a new stage at school  (like starting high school)" numFmtId="0">
      <sharedItems count="4">
        <s v="1. Important👍"/>
        <s v="2. Not important👎"/>
        <s v="3. I’m not sure 🤷‍♂️"/>
        <s v="4. N/A"/>
      </sharedItems>
    </cacheField>
    <cacheField name="1.15 How well you learn important life skills like teamwork and problem-solving" numFmtId="0">
      <sharedItems count="4">
        <s v="1. Important👍"/>
        <s v="3. I’m not sure 🤷‍♂️"/>
        <s v="4. N/A"/>
        <s v="2. Not important👎"/>
      </sharedItems>
    </cacheField>
    <cacheField name="1.16  How your school uses feedback and information to keep improving" numFmtId="0">
      <sharedItems count="4">
        <s v="1. Important👍"/>
        <s v="2. Not important👎"/>
        <s v="3. I’m not sure 🤷‍♂️"/>
        <s v="4. N/A"/>
      </sharedItems>
    </cacheField>
    <cacheField name="1.17  How you, your teachers, and your parents work together to help improve the school" numFmtId="0">
      <sharedItems count="4">
        <s v="1. Important👍"/>
        <s v="2. Not important👎"/>
        <s v="3. I’m not sure 🤷‍♂️"/>
        <s v="4. N/A"/>
      </sharedItems>
    </cacheField>
    <cacheField name="1.18 How well your school is run and led" numFmtId="0">
      <sharedItems count="4">
        <s v="1. Important👍"/>
        <s v="2. Not important👎"/>
        <s v="3. I’m not sure 🤷‍♂️"/>
        <s v="4. N/A"/>
      </sharedItems>
    </cacheField>
    <cacheField name="1.19 Do you think there are any important areas missing from the list that you think inspectors should look at when visiting a school? If you do, please write your ideas in the box below.  - You can write a few words, sentences, or a longer explanation in the box below." numFmtId="0">
      <sharedItems containsBlank="1" longText="1"/>
    </cacheField>
    <cacheField name="2.1 Do you think it is a good idea for children and young people to help inspectors understand how well your school is doing during the inspection of your school?" numFmtId="0">
      <sharedItems count="4">
        <s v="2. No"/>
        <s v="1. Yes"/>
        <s v="3. Not sure"/>
        <s v="4. Not Answered"/>
      </sharedItems>
    </cacheField>
    <cacheField name="2.2 Do you think it is a good idea for senior staff at your school (like the headteacher or depute headteacher) to be involved during the inspection of your school? (Like joining in discussions that people in the inspection team have and visiting classes.) " numFmtId="0">
      <sharedItems count="4">
        <s v="1. Yes"/>
        <s v="2. No"/>
        <s v="3. Not sure"/>
        <s v="4. Not Answered"/>
      </sharedItems>
    </cacheField>
    <cacheField name="2.3 Do you think it is a good idea for adults who work in education – but not at your school – to help inspect your school? (Like joining in discussions that people in the inspection team have and visiting classes.) " numFmtId="0">
      <sharedItems count="4">
        <s v="1. Yes"/>
        <s v="2. No"/>
        <s v="3. Not sure"/>
        <s v="4. Not Answered"/>
      </sharedItems>
    </cacheField>
    <cacheField name="2.4 Do you think it is a good idea that other adults who do not work in education are involved in the inspection of your school? (These are people from the community who have other jobs, who can give a different point of view about the school.)  " numFmtId="0">
      <sharedItems count="4">
        <s v="1. Yes"/>
        <s v="2. No"/>
        <s v="3. Not sure"/>
        <s v="4. Not Answered"/>
      </sharedItems>
    </cacheField>
    <cacheField name="3.1.How often do you think a school should be inspected? Choose the one answer that you think is best. " numFmtId="0">
      <sharedItems count="5">
        <s v="4. I’m not sure"/>
        <s v="1. At least once every 5 years"/>
        <s v="3. At least once every 10 years"/>
        <s v="2. At least once every 7 years"/>
        <s v="5. Not Answered"/>
      </sharedItems>
    </cacheField>
    <cacheField name="3.2 Do you have a different view on how often inspections should take place? If you do, please write your ideas in the box below. - You can write a few words, sentences, or longer explanation in the box below" numFmtId="0">
      <sharedItems containsBlank="1" longText="1"/>
    </cacheField>
    <cacheField name="4.1 If inspectors were coming to your school, when do you think your headteacher should be told? Choose the one answer that you think is best. " numFmtId="0">
      <sharedItems count="6">
        <s v="4. It should be different for each school, depending on what’s going on"/>
        <s v="2. About 2 and a half weeks - the same as it is now"/>
        <s v="3. About 3 or 4 weeks - a bit more time to get ready"/>
        <s v="1. About 2 days - just enough time to get ready"/>
        <s v="5. I’m not sure"/>
        <s v="6. Not Answered"/>
      </sharedItems>
    </cacheField>
    <cacheField name="5.1 Do you think it is a good idea for your headteacher to tell inspectors what they think is going well and what could be better before the inspection starts?" numFmtId="0">
      <sharedItems count="4">
        <s v="1. Yes"/>
        <s v="2. No"/>
        <s v="3. Not sure"/>
        <s v="4. Not Answered"/>
      </sharedItems>
    </cacheField>
    <cacheField name="5.2 Do you think it is a good idea to ask children and young people in your school what they think is going well and what needs to improve before the inspection starts? - 5.2" numFmtId="0">
      <sharedItems count="4">
        <s v="1. Yes"/>
        <s v="2. No"/>
        <s v="3. Not sure"/>
        <s v="4. Not Answered"/>
      </sharedItems>
    </cacheField>
    <cacheField name="5.3 A questionnaire" numFmtId="0">
      <sharedItems containsBlank="1" count="2">
        <s v="A questionnaire"/>
        <m/>
      </sharedItems>
    </cacheField>
    <cacheField name="5.4 A discussion" numFmtId="0">
      <sharedItems containsBlank="1" count="2">
        <m/>
        <s v="A discussion"/>
      </sharedItems>
    </cacheField>
    <cacheField name="5.5  An online tool for you to share your ideas" numFmtId="0">
      <sharedItems containsBlank="1" count="2">
        <m/>
        <s v="An online tool for you to share your ideas"/>
      </sharedItems>
    </cacheField>
    <cacheField name=" 5.6 Other – please write your ideas in the box below" numFmtId="0">
      <sharedItems containsBlank="1" count="2">
        <m/>
        <s v="Other – please write your ideas in the box below"/>
      </sharedItems>
    </cacheField>
    <cacheField name="5.6 What do you think would be the best way for inspectors to find out what children and young people think about their school before they visit it? You can choose more than one option. - You can write a few words, sentences, or longer explanation. in the box below." numFmtId="0">
      <sharedItems containsBlank="1" longText="1"/>
    </cacheField>
    <cacheField name="6.1 Do you think it is a good idea for school inspectors to use one-word grades to describe how well a school is doing after they have visited it? - 6.1" numFmtId="0">
      <sharedItems count="4">
        <s v="1. Yes"/>
        <s v="2. No"/>
        <s v="3. Not sure"/>
        <s v="4. Not Answered"/>
      </sharedItems>
    </cacheField>
    <cacheField name="7.1  Do you think it is a good idea that inspectors prepare a report for children and young people after their school has been inspected, telling them what is going well and what needs to improve in their school?   - 7.1" numFmtId="0">
      <sharedItems count="4">
        <s v="1. Yes"/>
        <s v="2. No"/>
        <s v="3. Not sure"/>
        <s v="4. Not Answered"/>
      </sharedItems>
    </cacheField>
    <cacheField name="7.2  A letter" numFmtId="0">
      <sharedItems containsBlank="1" count="2">
        <m/>
        <s v="A letter"/>
      </sharedItems>
    </cacheField>
    <cacheField name="7.3 A report" numFmtId="0">
      <sharedItems containsBlank="1" count="2">
        <m/>
        <s v="A report"/>
      </sharedItems>
    </cacheField>
    <cacheField name="7.4 A video that explains what inspectors found" numFmtId="0">
      <sharedItems containsBlank="1" count="2">
        <s v="A video that explains what inspectors found"/>
        <m/>
      </sharedItems>
    </cacheField>
    <cacheField name="7.5 - I’m not sure" numFmtId="0">
      <sharedItems containsBlank="1" count="2">
        <m/>
        <s v="I’m not sure"/>
      </sharedItems>
    </cacheField>
    <cacheField name="7.6 Other – please write your ideas in the box below" numFmtId="0">
      <sharedItems containsBlank="1" count="2">
        <m/>
        <s v="Other – please write your ideas in the box below"/>
      </sharedItems>
    </cacheField>
    <cacheField name="7.7  What do you think would be the best way for inspectors to tell children and young people how well their school is doing after the inspection? You can choose more than one option. - You can write a few words, sentences, or longer explanation. in the box below." numFmtId="0">
      <sharedItems containsBlank="1" longText="1"/>
    </cacheField>
    <cacheField name="8.1 Do you think it’s a good idea for inspectors to come back to your school to see if things have improved, if there were lots of areas that needed to get better? - 8.1" numFmtId="0">
      <sharedItems count="4">
        <s v="1. Yes"/>
        <s v="3. Not sure"/>
        <s v="4. Not Answered"/>
        <s v="2. No"/>
      </sharedItems>
    </cacheField>
    <cacheField name="8.2 Do you think it is a good idea for children and young people to be involved in helping inspectors understand what has improved, if they need to come back to your school again? - 8.2" numFmtId="0">
      <sharedItems count="4">
        <s v="1. Yes"/>
        <s v="3. Not sure"/>
        <s v="4. Not Answered"/>
        <s v="2. No"/>
      </sharedItems>
    </cacheField>
    <cacheField name="9. Do you have any other ideas about how school inspections in Scotland could work in the future? _x000a__x000a_If you do, please write them in the box below._x000a_If not, just leave the box empty. - You can write a few words, sentences, or longer explanation in the box below." numFmtId="0">
      <sharedItems containsBlank="1" longText="1"/>
    </cacheField>
    <cacheField name="Who is filling in this questionnaire? - Respondent info" numFmtId="0">
      <sharedItems count="2">
        <s v="I am a child or young person answering for myself"/>
        <s v="I am an adult answering on behalf of a school-age child"/>
      </sharedItems>
    </cacheField>
    <cacheField name="What type of place do you go to for learning? - Place of learning" numFmtId="0">
      <sharedItems/>
    </cacheField>
    <cacheField name="Main typology categories" numFmtId="0">
      <sharedItems count="5">
        <s v="5. Other"/>
        <s v="4. Independent school"/>
        <s v="1. Primary school"/>
        <s v="2. Secondary school"/>
        <s v="3. Special education school"/>
      </sharedItems>
    </cacheField>
    <cacheField name="What type of place do you go to for learning? - Please write your answer in the box below." numFmtId="0">
      <sharedItems containsBlank="1"/>
    </cacheField>
    <cacheField name="What area of Scotland (local council) do you live in? - Local council" numFmtId="0">
      <sharedItems count="31">
        <s v="Orkney"/>
        <s v="South Lanarkshire"/>
        <s v="Glasgow City"/>
        <s v="Scottish Borders"/>
        <s v="Midlothian"/>
        <s v="Angus"/>
        <s v="City of Edinburgh"/>
        <s v="Not Answered"/>
        <s v="Inverclyde"/>
        <s v="East Ayrshire"/>
        <s v="Dundee City"/>
        <s v="Stirling"/>
        <s v="North Lanarkshire"/>
        <s v="Shetland Islands"/>
        <s v="Dumfries &amp; Galloway"/>
        <s v="Aberdeenshire"/>
        <s v="West Dunbartonshire"/>
        <s v="Highland"/>
        <s v="Argyll &amp; Bute"/>
        <s v="East Renfrewshire"/>
        <s v="Falkirk"/>
        <s v="North Ayrshire"/>
        <s v="West Lothian"/>
        <s v="Western Isles (Eilean Siar)"/>
        <s v="South Ayrshire"/>
        <s v="Aberdeen City"/>
        <s v="East Lothian"/>
        <s v="Fife"/>
        <s v="Moray"/>
        <s v="East Dunbartonshire"/>
        <s v="Clackmannanshire"/>
      </sharedItems>
    </cacheField>
    <cacheField name="Is it okay for us to share your answers on this website? - future contact/internal sharing" numFmtId="0">
      <sharedItems/>
    </cacheField>
    <cacheField name="Response ID" numFmtId="0">
      <sharedItems/>
    </cacheField>
    <cacheField name="Unique ID" numFmtId="0">
      <sharedItems containsString="0" containsBlank="1" containsNumber="1" containsInteger="1" minValue="957466" maxValue="1068655093"/>
    </cacheField>
    <cacheField name="Published Response URL" numFmtId="0">
      <sharedItems containsNonDate="0" containsString="0" containsBlank="1"/>
    </cacheField>
    <cacheField name="Created Date" numFmtId="164">
      <sharedItems containsSemiMixedTypes="0" containsNonDate="0" containsDate="1" containsString="0" minDate="2025-09-03T21:16:57" maxDate="2025-11-26T14:02:30"/>
    </cacheField>
    <cacheField name="Submitted Date" numFmtId="164">
      <sharedItems containsSemiMixedTypes="0" containsNonDate="0" containsDate="1" containsString="0" minDate="2025-09-03T21:24:29" maxDate="2025-11-26T14:48:42"/>
    </cacheField>
    <cacheField name="Last Modified Date" numFmtId="164">
      <sharedItems containsSemiMixedTypes="0" containsNonDate="0" containsDate="1" containsString="0" minDate="2025-09-03T21:24:14" maxDate="2025-11-26T14:48:34"/>
    </cacheField>
    <cacheField name="IP Addres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3">
  <r>
    <n v="306"/>
    <s v="3. I’m not sure 🤷‍♂️"/>
    <s v="1. Important👍"/>
    <s v="1. Important👍"/>
    <s v="1. Important👍"/>
    <s v="1. Important👍"/>
    <s v="1. Important👍"/>
    <s v="1. Important👍"/>
    <s v="1. Important👍"/>
    <s v="1. Important👍"/>
    <s v="1. Important👍"/>
    <s v="1. Important👍"/>
    <s v="1. Important👍"/>
    <s v="1. Important👍"/>
    <s v="1. Important👍"/>
    <s v="1. Important👍"/>
    <s v="1. Important👍"/>
    <s v="1. Important👍"/>
    <s v="1. Important👍"/>
    <s v="No I don’t think so"/>
    <s v="2. No"/>
    <s v="1. Yes"/>
    <s v="1. Yes"/>
    <s v="1. Yes"/>
    <s v="4. I’m not sure"/>
    <s v="Make inspections every year to make sure schools are neat and tidy"/>
    <s v="4. It should be different for each school, depending on what’s going on"/>
    <s v="1. Yes"/>
    <s v="1. Yes"/>
    <s v="A questionnaire"/>
    <m/>
    <m/>
    <m/>
    <m/>
    <s v="1. Yes"/>
    <s v="1. Yes"/>
    <m/>
    <m/>
    <s v="A video that explains what inspectors found"/>
    <m/>
    <m/>
    <m/>
    <s v="1. Yes"/>
    <s v="1. Yes"/>
    <s v="no not really 🤔"/>
    <s v="I am a child or young person answering for myself"/>
    <s v="College"/>
    <x v="0"/>
    <m/>
    <s v="Orkney"/>
    <s v="Yes"/>
    <s v="ANON-51P4-YHFZ-B"/>
    <n v="205346561"/>
    <m/>
    <d v="2025-11-11T13:44:28"/>
    <d v="2025-11-11T14:11:06"/>
    <d v="2025-11-11T14:10:37"/>
    <m/>
  </r>
  <r>
    <n v="24"/>
    <s v="1. Important👍"/>
    <s v="1. Important👍"/>
    <s v="1. Important👍"/>
    <s v="1. Important👍"/>
    <s v="1. Important👍"/>
    <s v="1. Important👍"/>
    <s v="3. I’m not sure 🤷‍♂️"/>
    <s v="1. Important👍"/>
    <s v="1. Important👍"/>
    <s v="1. Important👍"/>
    <s v="1. Important👍"/>
    <s v="2. Not important👎"/>
    <s v="1. Important👍"/>
    <s v="1. Important👍"/>
    <s v="1. Important👍"/>
    <s v="1. Important👍"/>
    <s v="1. Important👍"/>
    <s v="1. Important👍"/>
    <s v="I feel this list is very adequate"/>
    <s v="1. Yes"/>
    <s v="2. No"/>
    <s v="1. Yes"/>
    <s v="2. No"/>
    <s v="1. At least once every 5 years"/>
    <s v="I feel it should feel less pressuring for the inspectors to come out. It should feel more like a learning opportunity than a judgement."/>
    <s v="2. About 2 and a half weeks - the same as it is now"/>
    <s v="2. No"/>
    <s v="1. Yes"/>
    <m/>
    <s v="A discussion"/>
    <m/>
    <m/>
    <s v="I think a child friendly means such as through using visuals for those who are non-verbal and for inspectors to observe the child's wellbeing while there. Even involving children in a discussion"/>
    <s v="2. No"/>
    <s v="1. Yes"/>
    <m/>
    <m/>
    <s v="A video that explains what inspectors found"/>
    <m/>
    <m/>
    <s v="Videos can be interactive and easy to understand it should be simple fun language for the children instead of too much jargon"/>
    <s v="1. Yes"/>
    <s v="1. Yes"/>
    <m/>
    <s v="I am an adult answering on behalf of a school-age child"/>
    <s v="College"/>
    <x v="0"/>
    <m/>
    <s v="South Lanarkshire"/>
    <s v="Yes"/>
    <s v="ANON-51P4-YHKB-R"/>
    <n v="566045471"/>
    <m/>
    <d v="2025-09-16T19:32:27"/>
    <d v="2025-09-16T19:47:42"/>
    <d v="2025-09-16T19:47:32"/>
    <m/>
  </r>
  <r>
    <n v="25"/>
    <s v="1. Important👍"/>
    <s v="1. Important👍"/>
    <s v="1. Important👍"/>
    <s v="1. Important👍"/>
    <s v="1. Important👍"/>
    <s v="1. Important👍"/>
    <s v="1. Important👍"/>
    <s v="1. Important👍"/>
    <s v="1. Important👍"/>
    <s v="1. Important👍"/>
    <s v="1. Important👍"/>
    <s v="3. I’m not sure 🤷‍♂️"/>
    <s v="3. I’m not sure 🤷‍♂️"/>
    <s v="2. Not important👎"/>
    <s v="1. Important👍"/>
    <s v="2. Not important👎"/>
    <s v="2. Not important👎"/>
    <s v="2. Not important👎"/>
    <m/>
    <s v="1. Yes"/>
    <s v="1. Yes"/>
    <s v="2. No"/>
    <s v="2. No"/>
    <s v="1. At least once every 5 years"/>
    <m/>
    <s v="3. About 3 or 4 weeks - a bit more time to get ready"/>
    <s v="1. Yes"/>
    <s v="1. Yes"/>
    <s v="A questionnaire"/>
    <m/>
    <s v="An online tool for you to share your ideas"/>
    <m/>
    <m/>
    <s v="2. No"/>
    <s v="1. Yes"/>
    <m/>
    <s v="A report"/>
    <m/>
    <m/>
    <m/>
    <m/>
    <s v="1. Yes"/>
    <s v="1. Yes"/>
    <m/>
    <s v="I am an adult answering on behalf of a school-age child"/>
    <s v="College"/>
    <x v="0"/>
    <m/>
    <s v="Glasgow City"/>
    <s v="Yes"/>
    <s v="ANON-51P4-YHK6-C"/>
    <n v="78587268"/>
    <m/>
    <d v="2025-09-16T19:48:21"/>
    <d v="2025-09-16T20:19:53"/>
    <d v="2025-09-16T20:19:45"/>
    <m/>
  </r>
  <r>
    <n v="465"/>
    <s v="1. Important👍"/>
    <s v="1. Important👍"/>
    <s v="1. Important👍"/>
    <s v="1. Important👍"/>
    <s v="1. Important👍"/>
    <s v="1. Important👍"/>
    <s v="1. Important👍"/>
    <s v="1. Important👍"/>
    <s v="1. Important👍"/>
    <s v="1. Important👍"/>
    <s v="1. Important👍"/>
    <s v="1. Important👍"/>
    <s v="1. Important👍"/>
    <s v="1. Important👍"/>
    <s v="1. Important👍"/>
    <s v="1. Important👍"/>
    <s v="1. Important👍"/>
    <s v="1. Important👍"/>
    <s v="Inspections of Catholic schools should also focus on the religious ethos of the school, its focus on social justice and love of neighbour, irrespective of their creed or ethnicity."/>
    <s v="1. Yes"/>
    <s v="1. Yes"/>
    <s v="1. Yes"/>
    <s v="1. Yes"/>
    <s v="1. At least once every 5 years"/>
    <s v="Inspections should be organised on a fair cycle across the country but should also allow opportunities for additional inspections, depending on the school context."/>
    <s v="3. About 3 or 4 weeks - a bit more time to get ready"/>
    <s v="1. Yes"/>
    <s v="1. Yes"/>
    <s v="A questionnaire"/>
    <s v="A discussion"/>
    <s v="An online tool for you to share your ideas"/>
    <m/>
    <m/>
    <s v="1. Yes"/>
    <s v="1. Yes"/>
    <m/>
    <s v="A report"/>
    <s v="A video that explains what inspectors found"/>
    <m/>
    <m/>
    <m/>
    <s v="1. Yes"/>
    <s v="1. Yes"/>
    <s v="Greater clarity of grades and more examples of what they mean in practice. Collation and dissemination of good practice in a range of areas, including religious and moral education."/>
    <s v="I am an adult answering on behalf of a school-age child"/>
    <s v="I’m not in education just now"/>
    <x v="0"/>
    <m/>
    <s v="Scottish Borders"/>
    <s v="Yes"/>
    <s v="ANON-51P4-YGAH-K"/>
    <n v="850761152"/>
    <m/>
    <d v="2025-11-26T11:56:46"/>
    <d v="2025-11-26T12:08:03"/>
    <d v="2025-11-26T12:07:52"/>
    <m/>
  </r>
  <r>
    <n v="9"/>
    <s v="1. Important👍"/>
    <s v="2. Not important👎"/>
    <s v="1. Important👍"/>
    <s v="3. I’m not sure 🤷‍♂️"/>
    <s v="2. Not important👎"/>
    <s v="2. Not important👎"/>
    <s v="2. Not important👎"/>
    <s v="1. Important👍"/>
    <s v="1. Important👍"/>
    <s v="3. I’m not sure 🤷‍♂️"/>
    <s v="1. Important👍"/>
    <s v="1. Important👍"/>
    <s v="2. Not important👎"/>
    <s v="2. Not important👎"/>
    <s v="3. I’m not sure 🤷‍♂️"/>
    <s v="2. Not important👎"/>
    <s v="1. Important👍"/>
    <s v="1. Important👍"/>
    <m/>
    <s v="2. No"/>
    <s v="1. Yes"/>
    <s v="2. No"/>
    <s v="2. No"/>
    <s v="3. At least once every 10 years"/>
    <m/>
    <s v="1. About 2 days - just enough time to get ready"/>
    <s v="2. No"/>
    <s v="2. No"/>
    <m/>
    <m/>
    <m/>
    <m/>
    <s v="Observations"/>
    <s v="2. No"/>
    <s v="2. No"/>
    <m/>
    <m/>
    <m/>
    <s v="I’m not sure"/>
    <m/>
    <m/>
    <s v="1. Yes"/>
    <s v="3. Not sure"/>
    <s v="Quick on the spot checks._x000a__x000a_Not focus on paper"/>
    <s v="I am an adult answering on behalf of a school-age child"/>
    <s v="I’m not in education just now"/>
    <x v="0"/>
    <m/>
    <s v="Midlothian"/>
    <s v="No"/>
    <s v="ANON-51P4-YHQY-N"/>
    <m/>
    <m/>
    <d v="2025-09-04T17:09:40"/>
    <d v="2025-09-04T17:14:08"/>
    <d v="2025-09-04T17:14:04"/>
    <m/>
  </r>
  <r>
    <n v="146"/>
    <s v="3. I’m not sure 🤷‍♂️"/>
    <s v="1. Important👍"/>
    <s v="1. Important👍"/>
    <s v="1. Important👍"/>
    <s v="1. Important👍"/>
    <s v="3. I’m not sure 🤷‍♂️"/>
    <s v="1. Important👍"/>
    <s v="3. I’m not sure 🤷‍♂️"/>
    <s v="3. I’m not sure 🤷‍♂️"/>
    <s v="1. Important👍"/>
    <s v="1. Important👍"/>
    <s v="3. I’m not sure 🤷‍♂️"/>
    <s v="3. I’m not sure 🤷‍♂️"/>
    <s v="3. I’m not sure 🤷‍♂️"/>
    <s v="3. I’m not sure 🤷‍♂️"/>
    <s v="1. Important👍"/>
    <s v="3. I’m not sure 🤷‍♂️"/>
    <s v="1. Important👍"/>
    <m/>
    <s v="3. Not sure"/>
    <s v="1. Yes"/>
    <s v="3. Not sure"/>
    <s v="1. Yes"/>
    <s v="4. I’m not sure"/>
    <m/>
    <s v="5. I’m not sure"/>
    <s v="3. Not sure"/>
    <s v="1. Yes"/>
    <s v="A questionnaire"/>
    <m/>
    <m/>
    <m/>
    <m/>
    <s v="3. Not sure"/>
    <s v="1. Yes"/>
    <m/>
    <m/>
    <m/>
    <s v="I’m not sure"/>
    <m/>
    <m/>
    <s v="3. Not sure"/>
    <s v="1. Yes"/>
    <m/>
    <s v="I am an adult answering on behalf of a school-age child"/>
    <s v="I’m not in education just now"/>
    <x v="0"/>
    <m/>
    <s v="Angus"/>
    <s v="Yes"/>
    <s v="ANON-51P4-YHAQ-W"/>
    <n v="538417504"/>
    <m/>
    <d v="2025-10-22T09:13:20"/>
    <d v="2025-10-22T09:23:10"/>
    <d v="2025-10-22T09:22:55"/>
    <m/>
  </r>
  <r>
    <n v="187"/>
    <s v="1. Important👍"/>
    <s v="1. Important👍"/>
    <s v="1. Important👍"/>
    <s v="1. Important👍"/>
    <s v="1. Important👍"/>
    <s v="1. Important👍"/>
    <s v="1. Important👍"/>
    <s v="1. Important👍"/>
    <s v="1. Important👍"/>
    <s v="1. Important👍"/>
    <s v="1. Important👍"/>
    <s v="1. Important👍"/>
    <s v="1. Important👍"/>
    <s v="1. Important👍"/>
    <s v="1. Important👍"/>
    <s v="1. Important👍"/>
    <s v="1. Important👍"/>
    <s v="1. Important👍"/>
    <s v="Quality of school dinners, particularly for those on adapted sets. Often overlooked and same options."/>
    <s v="1. Yes"/>
    <s v="1. Yes"/>
    <s v="3. Not sure"/>
    <s v="3. Not sure"/>
    <s v="1. At least once every 5 years"/>
    <m/>
    <s v="2. About 2 and a half weeks - the same as it is now"/>
    <s v="1. Yes"/>
    <s v="1. Yes"/>
    <m/>
    <s v="A discussion"/>
    <m/>
    <m/>
    <m/>
    <s v="3. Not sure"/>
    <s v="1. Yes"/>
    <m/>
    <s v="A report"/>
    <s v="A video that explains what inspectors found"/>
    <m/>
    <m/>
    <m/>
    <s v="1. Yes"/>
    <s v="1. Yes"/>
    <m/>
    <s v="I am an adult answering on behalf of a school-age child"/>
    <s v="I’m not in education just now"/>
    <x v="0"/>
    <m/>
    <s v="Angus"/>
    <s v="Yes"/>
    <s v="ANON-51P4-YHB7-4"/>
    <n v="795981536"/>
    <m/>
    <d v="2025-10-24T10:38:46"/>
    <d v="2025-10-24T10:41:49"/>
    <d v="2025-10-24T10:41:45"/>
    <m/>
  </r>
  <r>
    <n v="275"/>
    <s v="2. Not important👎"/>
    <s v="1. Important👍"/>
    <s v="2. Not important👎"/>
    <s v="1. Important👍"/>
    <s v="1. Important👍"/>
    <s v="1. Important👍"/>
    <s v="1. Important👍"/>
    <s v="1. Important👍"/>
    <s v="1. Important👍"/>
    <s v="1. Important👍"/>
    <s v="1. Important👍"/>
    <s v="1. Important👍"/>
    <s v="1. Important👍"/>
    <s v="3. I’m not sure 🤷‍♂️"/>
    <s v="1. Important👍"/>
    <s v="2. Not important👎"/>
    <s v="2. Not important👎"/>
    <s v="1. Important👍"/>
    <s v="How well pupils are listened to."/>
    <s v="1. Yes"/>
    <s v="1. Yes"/>
    <s v="3. Not sure"/>
    <s v="2. No"/>
    <s v="1. At least once every 5 years"/>
    <m/>
    <s v="3. About 3 or 4 weeks - a bit more time to get ready"/>
    <s v="1. Yes"/>
    <s v="1. Yes"/>
    <m/>
    <s v="A discussion"/>
    <m/>
    <m/>
    <m/>
    <s v="2. No"/>
    <s v="1. Yes"/>
    <s v="A letter"/>
    <s v="A report"/>
    <m/>
    <m/>
    <m/>
    <m/>
    <s v="1. Yes"/>
    <s v="1. Yes"/>
    <s v="Talking to the kids one on one to see if there is anything the kids think there should be improved about the school."/>
    <s v="I am a child or young person answering for myself"/>
    <s v="Independent school"/>
    <x v="1"/>
    <m/>
    <s v="City of Edinburgh"/>
    <s v="Yes"/>
    <s v="ANON-51P4-YH13-F"/>
    <n v="858414726"/>
    <m/>
    <d v="2025-11-01T07:02:26"/>
    <d v="2025-11-01T07:10:24"/>
    <d v="2025-11-01T07:10:07"/>
    <m/>
  </r>
  <r>
    <n v="27"/>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3. Not sure"/>
    <s v="3. Not sure"/>
    <s v="3. Not sure"/>
    <s v="4. I’m not sure"/>
    <s v="no"/>
    <s v="4. It should be different for each school, depending on what’s going on"/>
    <s v="1. Yes"/>
    <s v="3. Not sure"/>
    <s v="A questionnaire"/>
    <m/>
    <m/>
    <m/>
    <m/>
    <s v="1. Yes"/>
    <s v="3. Not sure"/>
    <m/>
    <s v="A report"/>
    <m/>
    <m/>
    <m/>
    <m/>
    <s v="3. Not sure"/>
    <s v="3. Not sure"/>
    <m/>
    <s v="I am a child or young person answering for myself"/>
    <s v="Independent school"/>
    <x v="1"/>
    <m/>
    <s v="Glasgow City"/>
    <s v="No"/>
    <s v="ANON-51P4-YHKA-Q"/>
    <m/>
    <m/>
    <d v="2025-09-22T12:45:51"/>
    <d v="2025-09-22T12:47:48"/>
    <d v="2025-09-22T12:47:43"/>
    <m/>
  </r>
  <r>
    <n v="22"/>
    <s v="1. Important👍"/>
    <s v="1. Important👍"/>
    <s v="1. Important👍"/>
    <s v="1. Important👍"/>
    <s v="1. Important👍"/>
    <s v="1. Important👍"/>
    <s v="1. Important👍"/>
    <s v="1. Important👍"/>
    <s v="1. Important👍"/>
    <s v="1. Important👍"/>
    <s v="1. Important👍"/>
    <s v="1. Important👍"/>
    <s v="1. Important👍"/>
    <s v="3. I’m not sure 🤷‍♂️"/>
    <s v="1. Important👍"/>
    <s v="1. Important👍"/>
    <s v="1. Important👍"/>
    <s v="1. Important👍"/>
    <s v="no"/>
    <s v="1. Yes"/>
    <s v="2. No"/>
    <s v="3. Not sure"/>
    <s v="2. No"/>
    <s v="2. At least once every 7 years"/>
    <s v="no"/>
    <s v="2. About 2 and a half weeks - the same as it is now"/>
    <s v="2. No"/>
    <s v="1. Yes"/>
    <s v="A questionnaire"/>
    <s v="A discussion"/>
    <s v="An online tool for you to share your ideas"/>
    <m/>
    <m/>
    <s v="2. No"/>
    <s v="1. Yes"/>
    <m/>
    <m/>
    <s v="A video that explains what inspectors found"/>
    <m/>
    <m/>
    <m/>
    <s v="1. Yes"/>
    <s v="1. Yes"/>
    <s v="No"/>
    <s v="I am an adult answering on behalf of a school-age child"/>
    <s v="Independent school"/>
    <x v="1"/>
    <m/>
    <s v="South Lanarkshire"/>
    <s v="No"/>
    <s v="ANON-51P4-YH9G-B"/>
    <m/>
    <m/>
    <d v="2025-09-15T12:47:15"/>
    <d v="2025-09-15T12:56:45"/>
    <d v="2025-09-15T12:56:33"/>
    <m/>
  </r>
  <r>
    <n v="28"/>
    <s v="1. Important👍"/>
    <s v="3. I’m not sure 🤷‍♂️"/>
    <s v="2. Not important👎"/>
    <s v="1. Important👍"/>
    <s v="1. Important👍"/>
    <s v="1. Important👍"/>
    <s v="1. Important👍"/>
    <s v="1. Important👍"/>
    <s v="1. Important👍"/>
    <s v="1. Important👍"/>
    <s v="2. Not important👎"/>
    <s v="2. Not important👎"/>
    <s v="2. Not important👎"/>
    <s v="1. Important👍"/>
    <s v="3. I’m not sure 🤷‍♂️"/>
    <s v="3. I’m not sure 🤷‍♂️"/>
    <s v="3. I’m not sure 🤷‍♂️"/>
    <s v="1. Important👍"/>
    <m/>
    <s v="1. Yes"/>
    <s v="2. No"/>
    <s v="1. Yes"/>
    <s v="3. Not sure"/>
    <s v="1. At least once every 5 years"/>
    <m/>
    <s v="1. About 2 days - just enough time to get ready"/>
    <s v="1. Yes"/>
    <s v="1. Yes"/>
    <s v="A questionnaire"/>
    <s v="A discussion"/>
    <m/>
    <m/>
    <s v="Discussion groups picked randomly and not directed by SLT in a school"/>
    <s v="2. No"/>
    <s v="1. Yes"/>
    <s v="A letter"/>
    <s v="A report"/>
    <s v="A video that explains what inspectors found"/>
    <m/>
    <m/>
    <m/>
    <s v="1. Yes"/>
    <s v="1. Yes"/>
    <m/>
    <s v="I am an adult answering on behalf of a school-age child"/>
    <s v="Independent school"/>
    <x v="1"/>
    <m/>
    <s v="South Lanarkshire"/>
    <s v="No"/>
    <s v="ANON-51P4-YH9W-U"/>
    <m/>
    <m/>
    <d v="2025-09-13T13:37:52"/>
    <d v="2025-09-22T15:56:41"/>
    <d v="2025-09-22T15:56:23"/>
    <m/>
  </r>
  <r>
    <n v="170"/>
    <s v="3. I’m not sure 🤷‍♂️"/>
    <s v="3. I’m not sure 🤷‍♂️"/>
    <s v="3. I’m not sure 🤷‍♂️"/>
    <s v="3. I’m not sure 🤷‍♂️"/>
    <s v="3. I’m not sure 🤷‍♂️"/>
    <s v="3. I’m not sure 🤷‍♂️"/>
    <s v="3. I’m not sure 🤷‍♂️"/>
    <s v="3. I’m not sure 🤷‍♂️"/>
    <s v="3. I’m not sure 🤷‍♂️"/>
    <s v="3. I’m not sure 🤷‍♂️"/>
    <s v="3. I’m not sure 🤷‍♂️"/>
    <s v="3. I’m not sure 🤷‍♂️"/>
    <s v="3. I’m not sure 🤷‍♂️"/>
    <s v="3. I’m not sure 🤷‍♂️"/>
    <s v="3. I’m not sure 🤷‍♂️"/>
    <s v="3. I’m not sure 🤷‍♂️"/>
    <s v="3. I’m not sure 🤷‍♂️"/>
    <s v="3. I’m not sure 🤷‍♂️"/>
    <m/>
    <s v="3. Not sure"/>
    <s v="3. Not sure"/>
    <s v="3. Not sure"/>
    <s v="3. Not sure"/>
    <s v="4. I’m not sure"/>
    <m/>
    <s v="5. I’m not sure"/>
    <s v="3. Not sure"/>
    <s v="3. Not sure"/>
    <m/>
    <m/>
    <m/>
    <m/>
    <m/>
    <s v="3. Not sure"/>
    <s v="3. Not sure"/>
    <m/>
    <m/>
    <m/>
    <m/>
    <m/>
    <m/>
    <s v="3. Not sure"/>
    <s v="3. Not sure"/>
    <m/>
    <s v="I am a child or young person answering for myself"/>
    <s v="Not Answered"/>
    <x v="0"/>
    <m/>
    <s v="Not Answered"/>
    <s v="No"/>
    <s v="ANON-51P4-YHBP-W"/>
    <m/>
    <m/>
    <d v="2025-10-23T12:41:28"/>
    <d v="2025-10-23T12:50:17"/>
    <d v="2025-10-23T12:50:14"/>
    <m/>
  </r>
  <r>
    <n v="173"/>
    <s v="1. Important👍"/>
    <s v="1. Important👍"/>
    <s v="1. Important👍"/>
    <s v="1. Important👍"/>
    <s v="1. Important👍"/>
    <s v="1. Important👍"/>
    <s v="1. Important👍"/>
    <s v="1. Important👍"/>
    <s v="1. Important👍"/>
    <s v="4. N/A"/>
    <s v="4. N/A"/>
    <s v="4. N/A"/>
    <s v="4. N/A"/>
    <s v="4. N/A"/>
    <s v="4. N/A"/>
    <s v="4. N/A"/>
    <s v="4. N/A"/>
    <s v="4. N/A"/>
    <m/>
    <s v="3. Not sure"/>
    <s v="3. Not sure"/>
    <s v="3. Not sure"/>
    <s v="3. Not sure"/>
    <s v="4. I’m not sure"/>
    <s v="no"/>
    <s v="2. About 2 and a half weeks - the same as it is now"/>
    <s v="3. Not sure"/>
    <s v="4. Not Answered"/>
    <m/>
    <m/>
    <m/>
    <m/>
    <m/>
    <s v="4. Not Answered"/>
    <s v="4. Not Answered"/>
    <m/>
    <m/>
    <m/>
    <m/>
    <m/>
    <s v="no"/>
    <s v="4. Not Answered"/>
    <s v="4. Not Answered"/>
    <m/>
    <s v="I am a child or young person answering for myself"/>
    <s v="Not Answered"/>
    <x v="0"/>
    <m/>
    <s v="Not Answered"/>
    <s v="Yes"/>
    <s v="ANON-51P4-YHB9-6"/>
    <n v="406819883"/>
    <m/>
    <d v="2025-10-23T12:46:16"/>
    <d v="2025-10-23T12:52:34"/>
    <d v="2025-10-23T12:52:00"/>
    <m/>
  </r>
  <r>
    <n v="79"/>
    <s v="1. Important👍"/>
    <s v="1. Important👍"/>
    <s v="1. Important👍"/>
    <s v="1. Important👍"/>
    <s v="1. Important👍"/>
    <s v="1. Important👍"/>
    <s v="1. Important👍"/>
    <s v="1. Important👍"/>
    <s v="1. Important👍"/>
    <s v="1. Important👍"/>
    <s v="1. Important👍"/>
    <s v="1. Important👍"/>
    <s v="1. Important👍"/>
    <s v="1. Important👍"/>
    <s v="1. Important👍"/>
    <s v="1. Important👍"/>
    <s v="1. Important👍"/>
    <s v="1. Important👍"/>
    <s v="The provisions for ASN are very thin in mainstream yet there are not enough ASN/SEN provisions available for the children so they are lost in a system fighting against them."/>
    <s v="1. Yes"/>
    <s v="2. No"/>
    <s v="1. Yes"/>
    <s v="1. Yes"/>
    <s v="1. At least once every 5 years"/>
    <s v="I think they should be inspected every 2"/>
    <s v="1. About 2 days - just enough time to get ready"/>
    <s v="2. No"/>
    <s v="1. Yes"/>
    <s v="A questionnaire"/>
    <m/>
    <m/>
    <m/>
    <m/>
    <s v="1. Yes"/>
    <s v="1. Yes"/>
    <m/>
    <m/>
    <s v="A video that explains what inspectors found"/>
    <m/>
    <m/>
    <m/>
    <s v="1. Yes"/>
    <s v="1. Yes"/>
    <m/>
    <s v="I am an adult answering on behalf of a school-age child"/>
    <s v="Not Answered"/>
    <x v="0"/>
    <s v="Nursery"/>
    <s v="Inverclyde"/>
    <s v="Yes"/>
    <s v="ANON-51P4-YHCB-G"/>
    <n v="962415005"/>
    <m/>
    <d v="2025-10-02T11:17:16"/>
    <d v="2025-10-02T11:28:01"/>
    <d v="2025-10-02T11:27:48"/>
    <m/>
  </r>
  <r>
    <n v="186"/>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3. Not sure"/>
    <s v="1. Yes"/>
    <s v="3. Not sure"/>
    <s v="1. At least once every 5 years"/>
    <m/>
    <s v="2. About 2 and a half weeks - the same as it is now"/>
    <s v="2. No"/>
    <s v="1. Yes"/>
    <s v="A questionnaire"/>
    <s v="A discussion"/>
    <m/>
    <m/>
    <m/>
    <s v="3. Not sure"/>
    <s v="2. No"/>
    <m/>
    <m/>
    <s v="A video that explains what inspectors found"/>
    <m/>
    <m/>
    <m/>
    <s v="1. Yes"/>
    <s v="1. Yes"/>
    <m/>
    <s v="I am an adult answering on behalf of a school-age child"/>
    <s v="Not Answered"/>
    <x v="0"/>
    <m/>
    <s v="Angus"/>
    <s v="Yes"/>
    <s v="ANON-51P4-YHBS-Z"/>
    <n v="373254289"/>
    <m/>
    <d v="2025-10-24T09:05:47"/>
    <d v="2025-10-24T10:12:02"/>
    <d v="2025-10-24T10:11:41"/>
    <m/>
  </r>
  <r>
    <n v="6"/>
    <s v="1. Important👍"/>
    <s v="1. Important👍"/>
    <s v="1. Important👍"/>
    <s v="1. Important👍"/>
    <s v="1. Important👍"/>
    <s v="1. Important👍"/>
    <s v="1. Important👍"/>
    <s v="1. Important👍"/>
    <s v="1. Important👍"/>
    <s v="1. Important👍"/>
    <s v="1. Important👍"/>
    <s v="1. Important👍"/>
    <s v="1. Important👍"/>
    <s v="1. Important👍"/>
    <s v="1. Important👍"/>
    <s v="1. Important👍"/>
    <s v="1. Important👍"/>
    <s v="1. Important👍"/>
    <s v="How well school staff are trained to care for children with complex medical needs within ASN schools.  It is important for staff to have a basic understanding to be able to care for and protect a child properly.  In these schools NHS and Education need to work closely together and share medical information where necessary."/>
    <s v="1. Yes"/>
    <s v="2. No"/>
    <s v="1. Yes"/>
    <s v="1. Yes"/>
    <s v="1. At least once every 5 years"/>
    <s v="I feel that in ASN schools inspections should be annually. These are the most vulnerable pupils in the whole education sector, most cannot speak themselves to communicate what is happening within these schools.  Parents need reassurance that our children are being cared for to the very highest of standards."/>
    <s v="4. It should be different for each school, depending on what’s going on"/>
    <s v="2. No"/>
    <s v="1. Yes"/>
    <m/>
    <m/>
    <m/>
    <s v="Other – please write your ideas in the box below"/>
    <s v="An online tool for parents to fill in with the children so that there is no influence from class teachers of what the children should say.  I also feel inspections should be out of the blue with No notice.  If the school is being run correctly the headteachers do not need time to prepare for an inspectors visit."/>
    <s v="1. Yes"/>
    <s v="1. Yes"/>
    <m/>
    <s v="A report"/>
    <m/>
    <m/>
    <s v="Other – please write your ideas in the box below"/>
    <s v="Initially a report but if the school have failed in anyway inspectors should offer a meeting with parents to discuss and reassure the steps that will be taken to move forward."/>
    <s v="1. Yes"/>
    <s v="1. Yes"/>
    <s v="Inspections should be at random, regularly and unannounced.  Parents and children should receive a written letter or report to show how the school is performing and what needs are being or not being met,  meetings should be held to communicate directly with the parents if there is any serious issues or incidents.  Schools should be open and honest of what is going on within the school at all times,  either they are proud of it or not."/>
    <s v="I am an adult answering on behalf of a school-age child"/>
    <s v="Other, please state:"/>
    <x v="0"/>
    <s v="Parent of ASN child"/>
    <s v="East Ayrshire"/>
    <s v="Yes"/>
    <s v="ANON-51P4-YHN6-F"/>
    <n v="416902898"/>
    <m/>
    <d v="2025-09-04T08:42:51"/>
    <d v="2025-09-04T08:55:23"/>
    <d v="2025-09-04T08:55:01"/>
    <m/>
  </r>
  <r>
    <n v="399"/>
    <s v="1. Important👍"/>
    <s v="1. Important👍"/>
    <s v="1. Important👍"/>
    <s v="1. Important👍"/>
    <s v="1. Important👍"/>
    <s v="1. Important👍"/>
    <s v="1. Important👍"/>
    <s v="1. Important👍"/>
    <s v="1. Important👍"/>
    <s v="1. Important👍"/>
    <s v="1. Important👍"/>
    <s v="1. Important👍"/>
    <s v="1. Important👍"/>
    <s v="1. Important👍"/>
    <s v="1. Important👍"/>
    <s v="1. Important👍"/>
    <s v="1. Important👍"/>
    <s v="1. Important👍"/>
    <s v="Other pupils behaviour in class should be looked at. This is important for understanding what the school is like the rest of the time when the inspectors aren't around. They should get a true picture of what the school is like, not just observe how schools are acting when HMIe are in.  Teachers might make their lessons better and bit more engaging when the inspectors are in."/>
    <s v="1. Yes"/>
    <s v="1. Yes"/>
    <s v="1. Yes"/>
    <s v="1. Yes"/>
    <s v="1. At least once every 5 years"/>
    <s v="It would be good if every pupil experienced it at some point, but maybe every 5 years. A good range would be between 2-7 as a lot can change in a school in 7 years - not always for the better - so there needs to be regular visits, but also balance it with allowing the school enough time to change and improve."/>
    <s v="1. About 2 days - just enough time to get ready"/>
    <s v="1. Yes"/>
    <s v="1. Yes"/>
    <m/>
    <m/>
    <s v="An online tool for you to share your ideas"/>
    <s v="Other – please write your ideas in the box below"/>
    <s v="Get the pupils more involved – they are the ones experiencing the school. Harder questions for the pupils and more open-ended. Not just yes and no answers as sometimes you can't really say what you want to with 'yes' and 'no'."/>
    <s v="2. No"/>
    <s v="1. Yes"/>
    <m/>
    <m/>
    <s v="A video that explains what inspectors found"/>
    <m/>
    <s v="Other – please write your ideas in the box below"/>
    <s v="Something short - maybe short videos or social media style clips.  They should be broken down by theme so people can choose to watch the short ones they want to - not the whole thing."/>
    <s v="1. Yes"/>
    <s v="1. Yes"/>
    <s v="Pupils from one schools should go to another and give their views. Let pupils from other schools give their opinions and be involved in the inspection process. _x000a__x000a_Speak to a wider range of pupils – not just chosen by the HT. Get the inspectors to randomly choose the pupils - otherwise you just get the pupils who say what the teachers want them to say._x000a__x000a_Spend more time with pupils – build up rapport with them, rather than just cold questions. Shadow a pupil for a day. _x000a__x000a_Inspections should happen with only a few days notice - enough time to set up a space for the inspectors but that's all. That way you'd see the true school. Give inspectors notice of the school timetable to avoid big events."/>
    <s v="I am an adult answering on behalf of a school-age child"/>
    <s v="Other, please state:"/>
    <x v="0"/>
    <s v="We are a City Wide Pupil voice group and attend all secondary schools in Dundee."/>
    <s v="Dundee City"/>
    <s v="Yes"/>
    <s v="ANON-51P4-YGCH-N"/>
    <n v="692677383"/>
    <m/>
    <d v="2025-11-24T11:24:56"/>
    <d v="2025-11-24T11:41:44"/>
    <d v="2025-11-24T11:41:35"/>
    <m/>
  </r>
  <r>
    <n v="175"/>
    <s v="2. Not important👎"/>
    <s v="1. Important👍"/>
    <s v="3. I’m not sure 🤷‍♂️"/>
    <s v="1. Important👍"/>
    <s v="1. Important👍"/>
    <s v="2. Not important👎"/>
    <s v="1. Important👍"/>
    <s v="3. I’m not sure 🤷‍♂️"/>
    <s v="1. Important👍"/>
    <s v="1. Important👍"/>
    <s v="2. Not important👎"/>
    <s v="1. Important👍"/>
    <s v="1. Important👍"/>
    <s v="1. Important👍"/>
    <s v="3. I’m not sure 🤷‍♂️"/>
    <s v="2. Not important👎"/>
    <s v="1. Important👍"/>
    <s v="1. Important👍"/>
    <s v="Sometimes I think the toilets or playground should be checked."/>
    <s v="1. Yes"/>
    <s v="1. Yes"/>
    <s v="3. Not sure"/>
    <s v="2. No"/>
    <s v="1. At least once every 5 years"/>
    <m/>
    <s v="1. About 2 days - just enough time to get ready"/>
    <s v="2. No"/>
    <s v="1. Yes"/>
    <m/>
    <s v="A discussion"/>
    <m/>
    <m/>
    <m/>
    <s v="3. Not sure"/>
    <s v="1. Yes"/>
    <m/>
    <m/>
    <m/>
    <s v="I’m not sure"/>
    <m/>
    <m/>
    <s v="1. Yes"/>
    <s v="1. Yes"/>
    <s v="More detailed and clear advice on improving."/>
    <s v="I am a child or young person answering for myself"/>
    <s v="Prefer not to say"/>
    <x v="0"/>
    <m/>
    <s v="Not Answered"/>
    <s v="No"/>
    <s v="ANON-51P4-YHAA-D"/>
    <m/>
    <m/>
    <d v="2025-10-23T12:38:25"/>
    <d v="2025-10-23T12:54:10"/>
    <d v="2025-10-23T12:54:02"/>
    <m/>
  </r>
  <r>
    <n v="199"/>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2. No"/>
    <s v="3. Not sure"/>
    <s v="3. Not sure"/>
    <s v="4. I’m not sure"/>
    <s v="every month"/>
    <s v="1. About 2 days - just enough time to get ready"/>
    <s v="2. No"/>
    <s v="1. Yes"/>
    <s v="A questionnaire"/>
    <m/>
    <s v="An online tool for you to share your ideas"/>
    <m/>
    <m/>
    <s v="3. Not sure"/>
    <s v="1. Yes"/>
    <m/>
    <s v="A report"/>
    <m/>
    <m/>
    <m/>
    <m/>
    <s v="1. Yes"/>
    <s v="1. Yes"/>
    <m/>
    <s v="I am a child or young person answering for myself"/>
    <s v="Prefer not to say"/>
    <x v="0"/>
    <m/>
    <s v="Angus"/>
    <s v="No"/>
    <s v="ANON-51P4-YHVU-P"/>
    <m/>
    <m/>
    <d v="2025-10-29T09:00:58"/>
    <d v="2025-10-29T09:39:54"/>
    <d v="2025-10-29T09:39:38"/>
    <m/>
  </r>
  <r>
    <n v="268"/>
    <s v="1. Important👍"/>
    <s v="1. Important👍"/>
    <s v="1. Important👍"/>
    <s v="1. Important👍"/>
    <s v="1. Important👍"/>
    <s v="3. I’m not sure 🤷‍♂️"/>
    <s v="1. Important👍"/>
    <s v="1. Important👍"/>
    <s v="1. Important👍"/>
    <s v="1. Important👍"/>
    <s v="1. Important👍"/>
    <s v="1. Important👍"/>
    <s v="1. Important👍"/>
    <s v="1. Important👍"/>
    <s v="1. Important👍"/>
    <s v="1. Important👍"/>
    <s v="1. Important👍"/>
    <s v="1. Important👍"/>
    <s v="no"/>
    <s v="1. Yes"/>
    <s v="2. No"/>
    <s v="2. No"/>
    <s v="1. Yes"/>
    <s v="1. At least once every 5 years"/>
    <s v="impotant words"/>
    <s v="1. About 2 days - just enough time to get ready"/>
    <s v="1. Yes"/>
    <s v="1. Yes"/>
    <m/>
    <s v="A discussion"/>
    <m/>
    <m/>
    <m/>
    <s v="1. Yes"/>
    <s v="1. Yes"/>
    <s v="A letter"/>
    <m/>
    <m/>
    <m/>
    <m/>
    <m/>
    <s v="1. Yes"/>
    <s v="1. Yes"/>
    <m/>
    <s v="I am a child or young person answering for myself"/>
    <s v="Prefer not to say"/>
    <x v="0"/>
    <m/>
    <s v="Stirling"/>
    <s v="Yes"/>
    <s v="ANON-51P4-YH7B-4"/>
    <n v="704415224"/>
    <m/>
    <d v="2025-10-30T14:39:15"/>
    <d v="2025-10-30T14:53:18"/>
    <d v="2025-10-30T14:52:27"/>
    <m/>
  </r>
  <r>
    <n v="325"/>
    <s v="1. Important👍"/>
    <s v="1. Important👍"/>
    <s v="1. Important👍"/>
    <s v="1. Important👍"/>
    <s v="1. Important👍"/>
    <s v="3. I’m not sure 🤷‍♂️"/>
    <s v="1. Important👍"/>
    <s v="3. I’m not sure 🤷‍♂️"/>
    <s v="1. Important👍"/>
    <s v="1. Important👍"/>
    <s v="1. Important👍"/>
    <s v="1. Important👍"/>
    <s v="3. I’m not sure 🤷‍♂️"/>
    <s v="1. Important👍"/>
    <s v="1. Important👍"/>
    <s v="3. I’m not sure 🤷‍♂️"/>
    <s v="2. Not important👎"/>
    <s v="3. I’m not sure 🤷‍♂️"/>
    <m/>
    <s v="3. Not sure"/>
    <s v="3. Not sure"/>
    <s v="3. Not sure"/>
    <s v="3. Not sure"/>
    <s v="4. I’m not sure"/>
    <m/>
    <s v="5. I’m not sure"/>
    <s v="3. Not sure"/>
    <s v="2. No"/>
    <m/>
    <s v="A discussion"/>
    <m/>
    <m/>
    <m/>
    <s v="3. Not sure"/>
    <s v="3. Not sure"/>
    <m/>
    <m/>
    <m/>
    <s v="I’m not sure"/>
    <m/>
    <m/>
    <s v="1. Yes"/>
    <s v="2. No"/>
    <m/>
    <s v="I am a child or young person answering for myself"/>
    <s v="Prefer not to say"/>
    <x v="0"/>
    <m/>
    <s v="Midlothian"/>
    <s v="No"/>
    <s v="ANON-51P4-YHYK-F"/>
    <m/>
    <m/>
    <d v="2025-11-12T09:23:45"/>
    <d v="2025-11-12T09:59:19"/>
    <d v="2025-11-12T09:58:46"/>
    <m/>
  </r>
  <r>
    <n v="455"/>
    <s v="1. Important👍"/>
    <s v="1. Important👍"/>
    <s v="2. Not important👎"/>
    <s v="3. I’m not sure 🤷‍♂️"/>
    <s v="3. I’m not sure 🤷‍♂️"/>
    <s v="3. I’m not sure 🤷‍♂️"/>
    <s v="3. I’m not sure 🤷‍♂️"/>
    <s v="3. I’m not sure 🤷‍♂️"/>
    <s v="3. I’m not sure 🤷‍♂️"/>
    <s v="3. I’m not sure 🤷‍♂️"/>
    <s v="3. I’m not sure 🤷‍♂️"/>
    <s v="3. I’m not sure 🤷‍♂️"/>
    <s v="3. I’m not sure 🤷‍♂️"/>
    <s v="3. I’m not sure 🤷‍♂️"/>
    <s v="3. I’m not sure 🤷‍♂️"/>
    <s v="3. I’m not sure 🤷‍♂️"/>
    <s v="3. I’m not sure 🤷‍♂️"/>
    <s v="3. I’m not sure 🤷‍♂️"/>
    <s v="nope"/>
    <s v="1. Yes"/>
    <s v="3. Not sure"/>
    <s v="3. Not sure"/>
    <s v="1. Yes"/>
    <s v="2. At least once every 7 years"/>
    <s v="no"/>
    <s v="3. About 3 or 4 weeks - a bit more time to get ready"/>
    <s v="1. Yes"/>
    <s v="3. Not sure"/>
    <m/>
    <m/>
    <s v="An online tool for you to share your ideas"/>
    <m/>
    <m/>
    <s v="3. Not sure"/>
    <s v="1. Yes"/>
    <s v="A letter"/>
    <m/>
    <m/>
    <m/>
    <m/>
    <m/>
    <s v="1. Yes"/>
    <s v="3. Not sure"/>
    <m/>
    <s v="I am a child or young person answering for myself"/>
    <s v="Prefer not to say"/>
    <x v="0"/>
    <m/>
    <s v="Angus"/>
    <s v="Yes"/>
    <s v="ANON-51P4-YG5K-A"/>
    <n v="871244654"/>
    <m/>
    <d v="2025-11-25T09:20:59"/>
    <d v="2025-11-25T09:47:59"/>
    <d v="2025-11-25T09:47:36"/>
    <m/>
  </r>
  <r>
    <n v="304"/>
    <s v="1. Important👍"/>
    <s v="1. Important👍"/>
    <s v="1. Important👍"/>
    <s v="1. Important👍"/>
    <s v="1. Important👍"/>
    <s v="1. Important👍"/>
    <s v="1. Important👍"/>
    <s v="1. Important👍"/>
    <s v="1. Important👍"/>
    <s v="1. Important👍"/>
    <s v="1. Important👍"/>
    <s v="1. Important👍"/>
    <s v="1. Important👍"/>
    <s v="1. Important👍"/>
    <s v="1. Important👍"/>
    <s v="1. Important👍"/>
    <s v="1. Important👍"/>
    <s v="4. N/A"/>
    <s v="How well we embed and develop the spiritual growth of our children and understanding of out Catholic faith and identity."/>
    <s v="1. Yes"/>
    <s v="1. Yes"/>
    <s v="1. Yes"/>
    <s v="3. Not sure"/>
    <s v="2. At least once every 7 years"/>
    <s v="Inspection are delivered using the model Care Inspectorate use- unannounced visits. I feel this would give a truer refection of school life."/>
    <s v="1. About 2 days - just enough time to get ready"/>
    <s v="1. Yes"/>
    <s v="1. Yes"/>
    <m/>
    <s v="A discussion"/>
    <m/>
    <m/>
    <m/>
    <s v="3. Not sure"/>
    <s v="1. Yes"/>
    <m/>
    <m/>
    <s v="A video that explains what inspectors found"/>
    <m/>
    <m/>
    <m/>
    <s v="3. Not sure"/>
    <s v="1. Yes"/>
    <s v="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s v="I am an adult answering on behalf of a school-age child"/>
    <s v="Prefer not to say"/>
    <x v="0"/>
    <m/>
    <s v="Not Answered"/>
    <s v="Yes"/>
    <s v="ANON-51P4-YHF7-8"/>
    <n v="251917017"/>
    <m/>
    <d v="2025-11-11T13:40:18"/>
    <d v="2025-11-11T13:54:07"/>
    <d v="2025-11-11T13:54:00"/>
    <m/>
  </r>
  <r>
    <n v="418"/>
    <s v="1. Important👍"/>
    <s v="1. Important👍"/>
    <s v="1. Important👍"/>
    <s v="1. Important👍"/>
    <s v="1. Important👍"/>
    <s v="1. Important👍"/>
    <s v="1. Important👍"/>
    <s v="1. Important👍"/>
    <s v="1. Important👍"/>
    <s v="1. Important👍"/>
    <s v="1. Important👍"/>
    <s v="1. Important👍"/>
    <s v="1. Important👍"/>
    <s v="1. Important👍"/>
    <s v="1. Important👍"/>
    <s v="4. N/A"/>
    <s v="1. Important👍"/>
    <s v="1. Important👍"/>
    <m/>
    <s v="1. Yes"/>
    <s v="1. Yes"/>
    <s v="1. Yes"/>
    <s v="3. Not sure"/>
    <s v="3. At least once every 10 years"/>
    <m/>
    <s v="2. About 2 and a half weeks - the same as it is now"/>
    <s v="1. Yes"/>
    <s v="1. Yes"/>
    <s v="A questionnaire"/>
    <s v="A discussion"/>
    <s v="An online tool for you to share your ideas"/>
    <m/>
    <m/>
    <s v="1. Yes"/>
    <s v="3. Not sure"/>
    <m/>
    <m/>
    <m/>
    <m/>
    <s v="Other – please write your ideas in the box below"/>
    <s v="The Senior Leaders in the school setting should share with the children and young people of the school information about the outcome of an inspection."/>
    <s v="1. Yes"/>
    <s v="1. Yes"/>
    <m/>
    <s v="I am an adult answering on behalf of a school-age child"/>
    <s v="Prefer not to say"/>
    <x v="0"/>
    <m/>
    <s v="Angus"/>
    <s v="Yes"/>
    <s v="ANON-51P4-YGDC-H"/>
    <n v="866284982"/>
    <m/>
    <d v="2025-11-24T14:02:38"/>
    <d v="2025-11-24T14:09:54"/>
    <d v="2025-11-24T14:09:46"/>
    <m/>
  </r>
  <r>
    <n v="380"/>
    <s v="1. Important👍"/>
    <s v="1. Important👍"/>
    <s v="3. I’m not sure 🤷‍♂️"/>
    <s v="1. Important👍"/>
    <s v="1. Important👍"/>
    <s v="3. I’m not sure 🤷‍♂️"/>
    <s v="3. I’m not sure 🤷‍♂️"/>
    <s v="3. I’m not sure 🤷‍♂️"/>
    <s v="1. Important👍"/>
    <s v="1. Important👍"/>
    <s v="1. Important👍"/>
    <s v="3. I’m not sure 🤷‍♂️"/>
    <s v="1. Important👍"/>
    <s v="3. I’m not sure 🤷‍♂️"/>
    <s v="1. Important👍"/>
    <s v="3. I’m not sure 🤷‍♂️"/>
    <s v="3. I’m not sure 🤷‍♂️"/>
    <s v="1. Important👍"/>
    <m/>
    <s v="1. Yes"/>
    <s v="1. Yes"/>
    <s v="3. Not sure"/>
    <s v="3. Not sure"/>
    <s v="1. At least once every 5 years"/>
    <m/>
    <s v="2. About 2 and a half weeks - the same as it is now"/>
    <s v="1. Yes"/>
    <s v="3. Not sure"/>
    <m/>
    <s v="A discussion"/>
    <m/>
    <m/>
    <m/>
    <s v="3. Not sure"/>
    <s v="3. Not sure"/>
    <m/>
    <s v="A report"/>
    <s v="A video that explains what inspectors found"/>
    <m/>
    <m/>
    <m/>
    <s v="1. Yes"/>
    <s v="1. Yes"/>
    <m/>
    <s v="I am a child or young person answering for myself"/>
    <s v="Primary school"/>
    <x v="2"/>
    <m/>
    <s v="Angus"/>
    <s v="Yes"/>
    <s v="ANON-51P4-YGWF-7"/>
    <n v="845046181"/>
    <m/>
    <d v="2025-11-21T13:52:21"/>
    <d v="2025-11-21T14:08:43"/>
    <d v="2025-11-21T14:08:29"/>
    <m/>
  </r>
  <r>
    <n v="332"/>
    <s v="1. Important👍"/>
    <s v="1. Important👍"/>
    <s v="1. Important👍"/>
    <s v="1. Important👍"/>
    <s v="1. Important👍"/>
    <s v="1. Important👍"/>
    <s v="1. Important👍"/>
    <s v="1. Important👍"/>
    <s v="1. Important👍"/>
    <s v="1. Important👍"/>
    <s v="1. Important👍"/>
    <s v="3. I’m not sure 🤷‍♂️"/>
    <s v="1. Important👍"/>
    <s v="1. Important👍"/>
    <s v="1. Important👍"/>
    <s v="1. Important👍"/>
    <s v="1. Important👍"/>
    <s v="1. Important👍"/>
    <s v="* Closer look at health and well being routines - water bottles, etc_x000a_* Healthy food choices_x000a_* Fair distribution of technology across all schools - some schools have individual IPads, some have one per class."/>
    <s v="1. Yes"/>
    <s v="1. Yes"/>
    <s v="2. No"/>
    <s v="3. Not sure"/>
    <s v="2. At least once every 7 years"/>
    <s v="More regularly - every year or 2 _x000a_A school can change a lot in a short time, more inspections might mean more improvements"/>
    <s v="1. About 2 days - just enough time to get ready"/>
    <s v="1. Yes"/>
    <s v="1. Yes"/>
    <m/>
    <s v="A discussion"/>
    <m/>
    <m/>
    <m/>
    <s v="2. No"/>
    <s v="1. Yes"/>
    <s v="A letter"/>
    <m/>
    <s v="A video that explains what inspectors found"/>
    <m/>
    <m/>
    <m/>
    <s v="1. Yes"/>
    <s v="1. Yes"/>
    <s v="* Informal greeting/meeting before inspections_x000a_* Children take inspectors on tour of what has changed since last visit_x000a_* Longer visits to classes"/>
    <s v="I am a child or young person answering for myself"/>
    <s v="Primary school"/>
    <x v="2"/>
    <m/>
    <s v="North Lanarkshire"/>
    <s v="Yes"/>
    <s v="ANON-51P4-YHS8-P"/>
    <n v="178652533"/>
    <m/>
    <d v="2025-11-12T12:19:19"/>
    <d v="2025-11-12T14:15:35"/>
    <d v="2025-11-12T14:15:26"/>
    <m/>
  </r>
  <r>
    <n v="88"/>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2. No"/>
    <s v="3. Not sure"/>
    <s v="2. No"/>
    <s v="2. At least once every 7 years"/>
    <s v="be aware that it might change due to the headteacher leaving. could schools notify if a new headteacher is in the school."/>
    <s v="2. About 2 and a half weeks - the same as it is now"/>
    <s v="1. Yes"/>
    <s v="1. Yes"/>
    <s v="A questionnaire"/>
    <m/>
    <m/>
    <m/>
    <m/>
    <s v="1. Yes"/>
    <s v="1. Yes"/>
    <m/>
    <s v="A report"/>
    <m/>
    <m/>
    <s v="Other – please write your ideas in the box below"/>
    <s v="before they leave give a general assembly of their thoughts of the school."/>
    <s v="1. Yes"/>
    <s v="1. Yes"/>
    <s v="a weeks notice before the inspection."/>
    <s v="I am a child or young person answering for myself"/>
    <s v="Primary school"/>
    <x v="2"/>
    <m/>
    <s v="Shetland Islands"/>
    <s v="Yes"/>
    <s v="ANON-51P4-YHCA-F"/>
    <n v="412864421"/>
    <m/>
    <d v="2025-10-07T14:16:31"/>
    <d v="2025-10-07T14:41:11"/>
    <d v="2025-10-07T14:40:56"/>
    <m/>
  </r>
  <r>
    <n v="222"/>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s v="Surprise visits to see what the school is like at different times. this would help to see if we are on track"/>
    <s v="2. About 2 and a half weeks - the same as it is now"/>
    <s v="1. Yes"/>
    <s v="1. Yes"/>
    <s v="A questionnaire"/>
    <m/>
    <m/>
    <m/>
    <m/>
    <s v="1. Yes"/>
    <s v="1. Yes"/>
    <s v="A letter"/>
    <m/>
    <s v="A video that explains what inspectors found"/>
    <m/>
    <m/>
    <m/>
    <s v="1. Yes"/>
    <s v="1. Yes"/>
    <s v="Come back every 3/4 years to see if we are on the right track"/>
    <s v="I am a child or young person answering for myself"/>
    <s v="Primary school"/>
    <x v="2"/>
    <m/>
    <s v="Dumfries &amp; Galloway"/>
    <s v="Yes"/>
    <s v="ANON-51P4-YHT9-R"/>
    <n v="238948979"/>
    <m/>
    <d v="2025-10-29T11:50:24"/>
    <d v="2025-10-29T12:04:38"/>
    <d v="2025-10-29T12:04:32"/>
    <m/>
  </r>
  <r>
    <n v="264"/>
    <s v="1. Important👍"/>
    <s v="1. Important👍"/>
    <s v="1. Important👍"/>
    <s v="1. Important👍"/>
    <s v="1. Important👍"/>
    <s v="1. Important👍"/>
    <s v="1. Important👍"/>
    <s v="1. Important👍"/>
    <s v="1. Important👍"/>
    <s v="1. Important👍"/>
    <s v="1. Important👍"/>
    <s v="1. Important👍"/>
    <s v="1. Important👍"/>
    <s v="1. Important👍"/>
    <s v="1. Important👍"/>
    <s v="1. Important👍"/>
    <s v="1. Important👍"/>
    <s v="1. Important👍"/>
    <s v="To make sure the classes are suitebull working spaces."/>
    <s v="1. Yes"/>
    <s v="1. Yes"/>
    <s v="3. Not sure"/>
    <s v="1. Yes"/>
    <s v="4. I’m not sure"/>
    <s v="Every one to two years in my opinion."/>
    <s v="4. It should be different for each school, depending on what’s going on"/>
    <s v="1. Yes"/>
    <s v="1. Yes"/>
    <m/>
    <m/>
    <m/>
    <s v="Other – please write your ideas in the box below"/>
    <s v="A zoom or video call."/>
    <s v="1. Yes"/>
    <s v="2. No"/>
    <s v="A letter"/>
    <m/>
    <s v="A video that explains what inspectors found"/>
    <m/>
    <s v="Other – please write your ideas in the box below"/>
    <s v="Survey."/>
    <s v="1. Yes"/>
    <s v="1. Yes"/>
    <s v="Come unexpected so they can see what really goes on and so if they had to get ready to hide so that they don't get a bad report."/>
    <s v="I am a child or young person answering for myself"/>
    <s v="Primary school"/>
    <x v="2"/>
    <m/>
    <s v="South Lanarkshire"/>
    <s v="Yes"/>
    <s v="ANON-51P4-YH3A-Y"/>
    <n v="38193083"/>
    <m/>
    <d v="2025-10-30T13:56:49"/>
    <d v="2025-10-30T14:26:48"/>
    <d v="2025-10-30T14:26:30"/>
    <m/>
  </r>
  <r>
    <n v="368"/>
    <s v="1. Important👍"/>
    <s v="1. Important👍"/>
    <s v="1. Important👍"/>
    <s v="1. Important👍"/>
    <s v="1. Important👍"/>
    <s v="1. Important👍"/>
    <s v="1. Important👍"/>
    <s v="1. Important👍"/>
    <s v="1. Important👍"/>
    <s v="1. Important👍"/>
    <s v="1. Important👍"/>
    <s v="1. Important👍"/>
    <s v="1. Important👍"/>
    <s v="1. Important👍"/>
    <s v="1. Important👍"/>
    <s v="1. Important👍"/>
    <s v="1. Important👍"/>
    <s v="1. Important👍"/>
    <s v="classroom culture and expectation,s_x000a__x000a_lesson plans ammount of information given thats given"/>
    <s v="1. Yes"/>
    <s v="1. Yes"/>
    <s v="1. Yes"/>
    <s v="1. Yes"/>
    <s v="1. At least once every 5 years"/>
    <s v="i think every 2 years because we need to make sure everyone is fine"/>
    <s v="2. About 2 and a half weeks - the same as it is now"/>
    <s v="1. Yes"/>
    <s v="1. Yes"/>
    <s v="A questionnaire"/>
    <s v="A discussion"/>
    <m/>
    <m/>
    <m/>
    <s v="1. Yes"/>
    <s v="1. Yes"/>
    <s v="A letter"/>
    <s v="A report"/>
    <s v="A video that explains what inspectors found"/>
    <m/>
    <m/>
    <s v="a discution_x000a__x000a_ a meating with the children"/>
    <s v="1. Yes"/>
    <s v="1. Yes"/>
    <s v="dont just check the people in the school just check with the teacher to and see if the school is stable"/>
    <s v="I am a child or young person answering for myself"/>
    <s v="Primary school"/>
    <x v="2"/>
    <m/>
    <s v="Angus"/>
    <s v="Yes"/>
    <s v="ANON-51P4-YGJY-D"/>
    <n v="531191485"/>
    <m/>
    <d v="2025-11-21T11:33:38"/>
    <d v="2025-11-21T14:04:23"/>
    <d v="2025-11-21T14:03:59"/>
    <m/>
  </r>
  <r>
    <n v="73"/>
    <s v="1. Important👍"/>
    <s v="1. Important👍"/>
    <s v="1. Important👍"/>
    <s v="1. Important👍"/>
    <s v="1. Important👍"/>
    <s v="1. Important👍"/>
    <s v="3. I’m not sure 🤷‍♂️"/>
    <s v="1. Important👍"/>
    <s v="1. Important👍"/>
    <s v="3. I’m not sure 🤷‍♂️"/>
    <s v="1. Important👍"/>
    <s v="1. Important👍"/>
    <s v="3. I’m not sure 🤷‍♂️"/>
    <s v="1. Important👍"/>
    <s v="3. I’m not sure 🤷‍♂️"/>
    <s v="1. Important👍"/>
    <s v="1. Important👍"/>
    <s v="1. Important👍"/>
    <s v="How does the school help with people tThat are getting bullied."/>
    <s v="1. Yes"/>
    <s v="1. Yes"/>
    <s v="1. Yes"/>
    <s v="1. Yes"/>
    <s v="1. At least once every 5 years"/>
    <s v="I don’t have anything else."/>
    <s v="4. It should be different for each school, depending on what’s going on"/>
    <s v="1. Yes"/>
    <s v="3. Not sure"/>
    <m/>
    <m/>
    <m/>
    <s v="Other – please write your ideas in the box below"/>
    <s v="Taking groups of people to discuss the school."/>
    <s v="3. Not sure"/>
    <s v="1. Yes"/>
    <s v="A letter"/>
    <m/>
    <m/>
    <m/>
    <m/>
    <m/>
    <s v="1. Yes"/>
    <s v="1. Yes"/>
    <s v="Give the Headteacher and teachers a pre warning of what they are going to do. If they don’t already do it."/>
    <s v="I am a child or young person answering for myself"/>
    <s v="Primary school"/>
    <x v="2"/>
    <m/>
    <s v="Aberdeenshire"/>
    <s v="Yes"/>
    <s v="ANON-51P4-YHCC-H"/>
    <n v="129963525"/>
    <m/>
    <d v="2025-10-01T12:43:56"/>
    <d v="2025-10-01T13:03:50"/>
    <d v="2025-10-01T13:01:11"/>
    <m/>
  </r>
  <r>
    <n v="232"/>
    <s v="1. Important👍"/>
    <s v="1. Important👍"/>
    <s v="1. Important👍"/>
    <s v="1. Important👍"/>
    <s v="1. Important👍"/>
    <s v="1. Important👍"/>
    <s v="1. Important👍"/>
    <s v="3. I’m not sure 🤷‍♂️"/>
    <s v="1. Important👍"/>
    <s v="1. Important👍"/>
    <s v="1. Important👍"/>
    <s v="3. I’m not sure 🤷‍♂️"/>
    <s v="1. Important👍"/>
    <s v="3. I’m not sure 🤷‍♂️"/>
    <s v="1. Important👍"/>
    <s v="1. Important👍"/>
    <s v="1. Important👍"/>
    <s v="1. Important👍"/>
    <m/>
    <s v="1. Yes"/>
    <s v="1. Yes"/>
    <s v="1. Yes"/>
    <s v="3. Not sure"/>
    <s v="4. I’m not sure"/>
    <m/>
    <s v="2. About 2 and a half weeks - the same as it is now"/>
    <s v="1. Yes"/>
    <s v="1. Yes"/>
    <m/>
    <s v="A discussion"/>
    <m/>
    <m/>
    <m/>
    <s v="3. Not sure"/>
    <s v="1. Yes"/>
    <m/>
    <m/>
    <s v="A video that explains what inspectors found"/>
    <s v="I’m not sure"/>
    <m/>
    <m/>
    <s v="1. Yes"/>
    <s v="1. Yes"/>
    <s v="hi"/>
    <s v="I am a child or young person answering for myself"/>
    <s v="Primary school"/>
    <x v="2"/>
    <m/>
    <s v="West Dunbartonshire"/>
    <s v="Yes"/>
    <s v="ANON-51P4-YH3W-N"/>
    <n v="391205377"/>
    <m/>
    <d v="2025-10-30T09:28:06"/>
    <d v="2025-10-30T09:40:18"/>
    <d v="2025-10-30T09:40:06"/>
    <m/>
  </r>
  <r>
    <n v="245"/>
    <s v="1. Important👍"/>
    <s v="1. Important👍"/>
    <s v="1. Important👍"/>
    <s v="1. Important👍"/>
    <s v="1. Important👍"/>
    <s v="1. Important👍"/>
    <s v="1. Important👍"/>
    <s v="1. Important👍"/>
    <s v="1. Important👍"/>
    <s v="1. Important👍"/>
    <s v="1. Important👍"/>
    <s v="1. Important👍"/>
    <s v="1. Important👍"/>
    <s v="1. Important👍"/>
    <s v="1. Important👍"/>
    <s v="1. Important👍"/>
    <s v="1. Important👍"/>
    <s v="1. Important👍"/>
    <m/>
    <s v="4. Not Answered"/>
    <s v="1. Yes"/>
    <s v="1. Yes"/>
    <s v="3. Not sure"/>
    <s v="1. At least once every 5 years"/>
    <s v="6 years"/>
    <s v="3. About 3 or 4 weeks - a bit more time to get ready"/>
    <s v="1. Yes"/>
    <s v="1. Yes"/>
    <s v="A questionnaire"/>
    <m/>
    <m/>
    <m/>
    <m/>
    <s v="3. Not sure"/>
    <s v="1. Yes"/>
    <s v="A letter"/>
    <s v="A report"/>
    <s v="A video that explains what inspectors found"/>
    <s v="I’m not sure"/>
    <s v="Other – please write your ideas in the box below"/>
    <m/>
    <s v="1. Yes"/>
    <s v="1. Yes"/>
    <s v="hihihihihi"/>
    <s v="I am a child or young person answering for myself"/>
    <s v="Primary school"/>
    <x v="2"/>
    <m/>
    <s v="West Dunbartonshire"/>
    <s v="Yes"/>
    <s v="ANON-51P4-YHTJ-9"/>
    <n v="559110886"/>
    <m/>
    <d v="2025-10-30T09:24:57"/>
    <d v="2025-10-30T09:41:18"/>
    <d v="2025-10-30T09:40:14"/>
    <m/>
  </r>
  <r>
    <n v="238"/>
    <s v="1. Important👍"/>
    <s v="1. Important👍"/>
    <s v="1. Important👍"/>
    <s v="1. Important👍"/>
    <s v="1. Important👍"/>
    <s v="1. Important👍"/>
    <s v="1. Important👍"/>
    <s v="3. I’m not sure 🤷‍♂️"/>
    <s v="1. Important👍"/>
    <s v="1. Important👍"/>
    <s v="1. Important👍"/>
    <s v="1. Important👍"/>
    <s v="1. Important👍"/>
    <s v="1. Important👍"/>
    <s v="1. Important👍"/>
    <s v="3. I’m not sure 🤷‍♂️"/>
    <s v="1. Important👍"/>
    <s v="1. Important👍"/>
    <m/>
    <s v="1. Yes"/>
    <s v="1. Yes"/>
    <s v="1. Yes"/>
    <s v="3. Not sure"/>
    <s v="4. I’m not sure"/>
    <m/>
    <s v="2. About 2 and a half weeks - the same as it is now"/>
    <s v="1. Yes"/>
    <s v="1. Yes"/>
    <m/>
    <s v="A discussion"/>
    <m/>
    <m/>
    <m/>
    <s v="3. Not sure"/>
    <s v="1. Yes"/>
    <m/>
    <m/>
    <s v="A video that explains what inspectors found"/>
    <m/>
    <m/>
    <m/>
    <s v="1. Yes"/>
    <s v="1. Yes"/>
    <s v="hii"/>
    <s v="I am a child or young person answering for myself"/>
    <s v="Primary school"/>
    <x v="2"/>
    <m/>
    <s v="West Dunbartonshire"/>
    <s v="Yes"/>
    <s v="ANON-51P4-YH38-P"/>
    <n v="726928928"/>
    <m/>
    <d v="2025-10-30T09:28:36"/>
    <d v="2025-10-30T09:40:21"/>
    <d v="2025-10-30T09:40:10"/>
    <m/>
  </r>
  <r>
    <n v="424"/>
    <s v="1. Important👍"/>
    <s v="1. Important👍"/>
    <s v="1. Important👍"/>
    <s v="1. Important👍"/>
    <s v="2. Not important👎"/>
    <s v="3. I’m not sure 🤷‍♂️"/>
    <s v="3. I’m not sure 🤷‍♂️"/>
    <s v="3. I’m not sure 🤷‍♂️"/>
    <s v="2. Not important👎"/>
    <s v="1. Important👍"/>
    <s v="2. Not important👎"/>
    <s v="2. Not important👎"/>
    <s v="1. Important👍"/>
    <s v="1. Important👍"/>
    <s v="3. I’m not sure 🤷‍♂️"/>
    <s v="2. Not important👎"/>
    <s v="3. I’m not sure 🤷‍♂️"/>
    <s v="1. Important👍"/>
    <m/>
    <s v="1. Yes"/>
    <s v="1. Yes"/>
    <s v="3. Not sure"/>
    <s v="2. No"/>
    <s v="3. At least once every 10 years"/>
    <m/>
    <s v="4. It should be different for each school, depending on what’s going on"/>
    <s v="1. Yes"/>
    <s v="1. Yes"/>
    <s v="A questionnaire"/>
    <m/>
    <m/>
    <m/>
    <s v="arer u ygay7"/>
    <s v="1. Yes"/>
    <s v="2. No"/>
    <s v="A letter"/>
    <s v="A report"/>
    <s v="A video that explains what inspectors found"/>
    <m/>
    <s v="Other – please write your ideas in the box below"/>
    <s v="iiiiiiiiiiiiiiiiiimmmmmmmmmmmmmmmmm dddddddduqrrrrrrrrrrrrrrrrrrrrrrrrrrnnnnnnnnnnnsscccccccccccccccccccccc xarssdr ououououy"/>
    <s v="1. Yes"/>
    <s v="2. No"/>
    <s v="hiiiiiiiiiiiiiiiiiiiiiiiiiiiiiiiiiiiiiiiiiiiiiaiiiiiiiiiiiiimmmmmmmdddddddddddurnvc arrrrrrre youououououououo hhhhhhhhiiiiiiiiiiieiiiiiiiiiiiiiiiiieieieeiieeieehi"/>
    <s v="I am a child or young person answering for myself"/>
    <s v="Primary school"/>
    <x v="2"/>
    <m/>
    <s v="Angus"/>
    <s v="No"/>
    <s v="ANON-51P4-YGDT-2"/>
    <m/>
    <m/>
    <d v="2025-11-24T14:30:56"/>
    <d v="2025-11-24T14:46:21"/>
    <d v="2025-11-24T14:46:06"/>
    <m/>
  </r>
  <r>
    <n v="321"/>
    <s v="2. Not important👎"/>
    <s v="2. Not important👎"/>
    <s v="2. Not important👎"/>
    <s v="2. Not important👎"/>
    <s v="2. Not important👎"/>
    <s v="2. Not important👎"/>
    <s v="2. Not important👎"/>
    <s v="2. Not important👎"/>
    <s v="3. I’m not sure 🤷‍♂️"/>
    <s v="2. Not important👎"/>
    <s v="2. Not important👎"/>
    <s v="1. Important👍"/>
    <s v="2. Not important👎"/>
    <s v="2. Not important👎"/>
    <s v="2. Not important👎"/>
    <s v="2. Not important👎"/>
    <s v="2. Not important👎"/>
    <s v="2. Not important👎"/>
    <s v="Understanding children in the class because I feel the teachers do not really understand my brain/way I see the world, and should try to see my perspective, and understand me a little bit more."/>
    <s v="3. Not sure"/>
    <s v="3. Not sure"/>
    <s v="3. Not sure"/>
    <s v="2. No"/>
    <s v="4. I’m not sure"/>
    <s v="I think inspections should happen once every year, not any other answers."/>
    <s v="4. It should be different for each school, depending on what’s going on"/>
    <s v="2. No"/>
    <s v="1. Yes"/>
    <m/>
    <m/>
    <s v="An online tool for you to share your ideas"/>
    <s v="Other – please write your ideas in the box below"/>
    <s v="I think the teachers most of the time while telling inspectors about how the school is going they will only say the good things and not say the bad, and I think that should change."/>
    <s v="3. Not sure"/>
    <s v="1. Yes"/>
    <m/>
    <m/>
    <s v="A video that explains what inspectors found"/>
    <m/>
    <m/>
    <s v="A video or in person telling them what they have found/think."/>
    <s v="3. Not sure"/>
    <s v="3. Not sure"/>
    <s v="I am not sure."/>
    <s v="I am a child or young person answering for myself"/>
    <s v="Primary school"/>
    <x v="2"/>
    <m/>
    <s v="Midlothian"/>
    <s v="Yes"/>
    <s v="ANON-51P4-YHSQ-F"/>
    <n v="231102978"/>
    <m/>
    <d v="2025-11-12T09:25:19"/>
    <d v="2025-11-12T09:48:31"/>
    <d v="2025-11-12T09:47:37"/>
    <m/>
  </r>
  <r>
    <n v="477"/>
    <s v="1. Important👍"/>
    <s v="1. Important👍"/>
    <s v="1. Important👍"/>
    <s v="3. I’m not sure 🤷‍♂️"/>
    <s v="1. Important👍"/>
    <s v="3. I’m not sure 🤷‍♂️"/>
    <s v="1. Important👍"/>
    <s v="3. I’m not sure 🤷‍♂️"/>
    <s v="1. Important👍"/>
    <s v="2. Not important👎"/>
    <s v="1. Important👍"/>
    <s v="4. N/A"/>
    <s v="4. N/A"/>
    <s v="1. Important👍"/>
    <s v="1. Important👍"/>
    <s v="2. Not important👎"/>
    <s v="2. Not important👎"/>
    <s v="2. Not important👎"/>
    <s v="I don't know"/>
    <s v="3. Not sure"/>
    <s v="1. Yes"/>
    <s v="1. Yes"/>
    <s v="3. Not sure"/>
    <s v="1. At least once every 5 years"/>
    <s v="I don't know"/>
    <s v="3. About 3 or 4 weeks - a bit more time to get ready"/>
    <s v="2. No"/>
    <s v="1. Yes"/>
    <s v="A questionnaire"/>
    <m/>
    <m/>
    <m/>
    <m/>
    <s v="1. Yes"/>
    <s v="1. Yes"/>
    <s v="A letter"/>
    <m/>
    <m/>
    <m/>
    <m/>
    <m/>
    <s v="1. Yes"/>
    <s v="1. Yes"/>
    <s v="I don't"/>
    <s v="I am a child or young person answering for myself"/>
    <s v="Primary school"/>
    <x v="2"/>
    <m/>
    <s v="Not Answered"/>
    <s v="No"/>
    <s v="ANON-51P4-YGAS-X"/>
    <m/>
    <m/>
    <d v="2025-11-26T13:54:36"/>
    <d v="2025-11-26T14:08:49"/>
    <d v="2025-11-26T14:08:39"/>
    <m/>
  </r>
  <r>
    <n v="484"/>
    <s v="1. Important👍"/>
    <s v="3. I’m not sure 🤷‍♂️"/>
    <s v="1. Important👍"/>
    <s v="1. Important👍"/>
    <s v="3. I’m not sure 🤷‍♂️"/>
    <s v="3. I’m not sure 🤷‍♂️"/>
    <s v="3. I’m not sure 🤷‍♂️"/>
    <s v="3. I’m not sure 🤷‍♂️"/>
    <s v="3. I’m not sure 🤷‍♂️"/>
    <s v="3. I’m not sure 🤷‍♂️"/>
    <s v="3. I’m not sure 🤷‍♂️"/>
    <s v="3. I’m not sure 🤷‍♂️"/>
    <s v="3. I’m not sure 🤷‍♂️"/>
    <s v="3. I’m not sure 🤷‍♂️"/>
    <s v="3. I’m not sure 🤷‍♂️"/>
    <s v="3. I’m not sure 🤷‍♂️"/>
    <s v="3. I’m not sure 🤷‍♂️"/>
    <s v="3. I’m not sure 🤷‍♂️"/>
    <s v="not enough choses to chose from"/>
    <s v="3. Not sure"/>
    <s v="2. No"/>
    <s v="3. Not sure"/>
    <s v="1. Yes"/>
    <s v="1. At least once every 5 years"/>
    <s v="I don't"/>
    <s v="1. About 2 days - just enough time to get ready"/>
    <s v="3. Not sure"/>
    <s v="1. Yes"/>
    <m/>
    <m/>
    <m/>
    <m/>
    <s v="I don't know"/>
    <s v="1. Yes"/>
    <s v="1. Yes"/>
    <m/>
    <m/>
    <s v="A video that explains what inspectors found"/>
    <m/>
    <m/>
    <m/>
    <s v="1. Yes"/>
    <s v="1. Yes"/>
    <s v="I don't know"/>
    <s v="I am a child or young person answering for myself"/>
    <s v="Primary school"/>
    <x v="2"/>
    <m/>
    <s v="Dundee City"/>
    <s v="Yes"/>
    <s v="ANON-51P4-YGA3-X"/>
    <n v="783917686"/>
    <m/>
    <d v="2025-11-26T14:00:25"/>
    <d v="2025-11-26T14:27:06"/>
    <d v="2025-11-26T14:26:52"/>
    <m/>
  </r>
  <r>
    <n v="450"/>
    <s v="3. I’m not sure 🤷‍♂️"/>
    <s v="1. Important👍"/>
    <s v="1. Important👍"/>
    <s v="3. I’m not sure 🤷‍♂️"/>
    <s v="1. Important👍"/>
    <s v="3. I’m not sure 🤷‍♂️"/>
    <s v="3. I’m not sure 🤷‍♂️"/>
    <s v="1. Important👍"/>
    <s v="1. Important👍"/>
    <s v="1. Important👍"/>
    <s v="1. Important👍"/>
    <s v="3. I’m not sure 🤷‍♂️"/>
    <s v="1. Important👍"/>
    <s v="1. Important👍"/>
    <s v="1. Important👍"/>
    <s v="1. Important👍"/>
    <s v="1. Important👍"/>
    <s v="1. Important👍"/>
    <s v="that i dont always get respected"/>
    <s v="1. Yes"/>
    <s v="1. Yes"/>
    <s v="1. Yes"/>
    <s v="1. Yes"/>
    <s v="4. I’m not sure"/>
    <s v="i dont know"/>
    <s v="2. About 2 and a half weeks - the same as it is now"/>
    <s v="1. Yes"/>
    <s v="1. Yes"/>
    <m/>
    <s v="A discussion"/>
    <m/>
    <m/>
    <m/>
    <s v="1. Yes"/>
    <s v="1. Yes"/>
    <m/>
    <s v="A report"/>
    <s v="A video that explains what inspectors found"/>
    <m/>
    <m/>
    <m/>
    <s v="3. Not sure"/>
    <s v="1. Yes"/>
    <s v="i dont think so"/>
    <s v="I am a child or young person answering for myself"/>
    <s v="Primary school"/>
    <x v="2"/>
    <m/>
    <s v="Angus"/>
    <s v="Yes"/>
    <s v="ANON-51P4-YG5J-9"/>
    <n v="974661169"/>
    <m/>
    <d v="2025-11-25T09:21:21"/>
    <d v="2025-11-25T09:39:44"/>
    <d v="2025-11-25T09:39:21"/>
    <m/>
  </r>
  <r>
    <n v="479"/>
    <s v="1. Important👍"/>
    <s v="1. Important👍"/>
    <s v="1. Important👍"/>
    <s v="1. Important👍"/>
    <s v="1. Important👍"/>
    <s v="1. Important👍"/>
    <s v="1. Important👍"/>
    <s v="1. Important👍"/>
    <s v="1. Important👍"/>
    <s v="1. Important👍"/>
    <s v="1. Important👍"/>
    <s v="1. Important👍"/>
    <s v="1. Important👍"/>
    <s v="1. Important👍"/>
    <s v="1. Important👍"/>
    <s v="1. Important👍"/>
    <s v="1. Important👍"/>
    <s v="1. Important👍"/>
    <s v="i dont think so."/>
    <s v="3. Not sure"/>
    <s v="3. Not sure"/>
    <s v="3. Not sure"/>
    <s v="1. Yes"/>
    <s v="1. At least once every 5 years"/>
    <s v="Im really not sure I cant remember a lot."/>
    <s v="3. About 3 or 4 weeks - a bit more time to get ready"/>
    <s v="1. Yes"/>
    <s v="1. Yes"/>
    <s v="A questionnaire"/>
    <s v="A discussion"/>
    <m/>
    <m/>
    <m/>
    <s v="1. Yes"/>
    <s v="1. Yes"/>
    <s v="A letter"/>
    <s v="A report"/>
    <s v="A video that explains what inspectors found"/>
    <m/>
    <m/>
    <m/>
    <s v="1. Yes"/>
    <s v="1. Yes"/>
    <s v="I dont think so."/>
    <s v="I am a child or young person answering for myself"/>
    <s v="Primary school"/>
    <x v="2"/>
    <m/>
    <s v="Dundee City"/>
    <s v="No"/>
    <s v="ANON-51P4-YGB1-W"/>
    <m/>
    <m/>
    <d v="2025-11-26T14:00:46"/>
    <d v="2025-11-26T14:11:45"/>
    <d v="2025-11-26T14:11:40"/>
    <m/>
  </r>
  <r>
    <n v="256"/>
    <s v="1. Important👍"/>
    <s v="1. Important👍"/>
    <s v="1. Important👍"/>
    <s v="1. Important👍"/>
    <s v="1. Important👍"/>
    <s v="1. Important👍"/>
    <s v="1. Important👍"/>
    <s v="1. Important👍"/>
    <s v="1. Important👍"/>
    <s v="1. Important👍"/>
    <s v="1. Important👍"/>
    <s v="1. Important👍"/>
    <s v="1. Important👍"/>
    <s v="1. Important👍"/>
    <s v="1. Important👍"/>
    <s v="1. Important👍"/>
    <s v="1. Important👍"/>
    <s v="1. Important👍"/>
    <s v="No I think everything is very important."/>
    <s v="1. Yes"/>
    <s v="2. No"/>
    <s v="1. Yes"/>
    <s v="1. Yes"/>
    <s v="4. I’m not sure"/>
    <s v="I think the inspectors should come every 2 years"/>
    <s v="5. I’m not sure"/>
    <s v="1. Yes"/>
    <s v="1. Yes"/>
    <s v="A questionnaire"/>
    <m/>
    <m/>
    <m/>
    <m/>
    <s v="2. No"/>
    <s v="1. Yes"/>
    <m/>
    <s v="A report"/>
    <s v="A video that explains what inspectors found"/>
    <m/>
    <m/>
    <m/>
    <s v="1. Yes"/>
    <s v="1. Yes"/>
    <s v="I don't think we should be told that yous are coming to our school"/>
    <s v="I am a child or young person answering for myself"/>
    <s v="Primary school"/>
    <x v="2"/>
    <m/>
    <s v="South Lanarkshire"/>
    <s v="Yes"/>
    <s v="ANON-51P4-YH8W-T"/>
    <n v="706142414"/>
    <m/>
    <d v="2025-10-30T13:57:28"/>
    <d v="2025-10-30T14:23:25"/>
    <d v="2025-10-30T14:22:52"/>
    <m/>
  </r>
  <r>
    <n v="119"/>
    <s v="1. Important👍"/>
    <s v="1. Important👍"/>
    <s v="1. Important👍"/>
    <s v="1. Important👍"/>
    <s v="1. Important👍"/>
    <s v="1. Important👍"/>
    <s v="1. Important👍"/>
    <s v="1. Important👍"/>
    <s v="1. Important👍"/>
    <s v="1. Important👍"/>
    <s v="1. Important👍"/>
    <s v="1. Important👍"/>
    <s v="1. Important👍"/>
    <s v="1. Important👍"/>
    <s v="1. Important👍"/>
    <s v="1. Important👍"/>
    <s v="1. Important👍"/>
    <s v="1. Important👍"/>
    <s v="Out door learning"/>
    <s v="1. Yes"/>
    <s v="1. Yes"/>
    <s v="1. Yes"/>
    <s v="1. Yes"/>
    <s v="5. Not Answered"/>
    <s v="once every 3 or 2 years"/>
    <s v="3. About 3 or 4 weeks - a bit more time to get ready"/>
    <s v="1. Yes"/>
    <s v="1. Yes"/>
    <s v="A questionnaire"/>
    <s v="A discussion"/>
    <m/>
    <m/>
    <m/>
    <s v="2. No"/>
    <s v="1. Yes"/>
    <m/>
    <s v="A report"/>
    <m/>
    <m/>
    <m/>
    <m/>
    <s v="1. Yes"/>
    <s v="1. Yes"/>
    <s v="I think inspecers are a good idea"/>
    <s v="I am a child or young person answering for myself"/>
    <s v="Primary school"/>
    <x v="2"/>
    <m/>
    <s v="Aberdeenshire"/>
    <s v="Yes"/>
    <s v="ANON-51P4-YHDP-Y"/>
    <n v="53459040"/>
    <m/>
    <d v="2025-10-10T09:51:59"/>
    <d v="2025-10-10T10:06:01"/>
    <d v="2025-10-10T10:05:43"/>
    <m/>
  </r>
  <r>
    <n v="118"/>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4. I’m not sure"/>
    <s v="I think every 3 years because a lot"/>
    <s v="3. About 3 or 4 weeks - a bit more time to get ready"/>
    <s v="1. Yes"/>
    <s v="1. Yes"/>
    <s v="A questionnaire"/>
    <m/>
    <m/>
    <m/>
    <m/>
    <s v="3. Not sure"/>
    <s v="1. Yes"/>
    <m/>
    <m/>
    <m/>
    <s v="I’m not sure"/>
    <m/>
    <m/>
    <s v="1. Yes"/>
    <s v="1. Yes"/>
    <s v="I think inspectors are a good idea because they can see the school for themself"/>
    <s v="I am a child or young person answering for myself"/>
    <s v="Primary school"/>
    <x v="2"/>
    <m/>
    <s v="Aberdeenshire"/>
    <s v="Yes"/>
    <s v="ANON-51P4-YHDS-2"/>
    <n v="474682755"/>
    <m/>
    <d v="2025-10-10T09:53:36"/>
    <d v="2025-10-10T10:05:55"/>
    <d v="2025-10-10T10:05:34"/>
    <m/>
  </r>
  <r>
    <n v="260"/>
    <s v="1. Important👍"/>
    <s v="1. Important👍"/>
    <s v="1. Important👍"/>
    <s v="1. Important👍"/>
    <s v="1. Important👍"/>
    <s v="1. Important👍"/>
    <s v="1. Important👍"/>
    <s v="1. Important👍"/>
    <s v="1. Important👍"/>
    <s v="1. Important👍"/>
    <s v="1. Important👍"/>
    <s v="1. Important👍"/>
    <s v="1. Important👍"/>
    <s v="1. Important👍"/>
    <s v="1. Important👍"/>
    <s v="1. Important👍"/>
    <s v="1. Important👍"/>
    <s v="1. Important👍"/>
    <s v="nope we don't have any ideas"/>
    <s v="1. Yes"/>
    <s v="1. Yes"/>
    <s v="1. Yes"/>
    <s v="1. Yes"/>
    <s v="4. I’m not sure"/>
    <s v="i think that they should be every year or so"/>
    <s v="1. About 2 days - just enough time to get ready"/>
    <s v="3. Not sure"/>
    <s v="1. Yes"/>
    <m/>
    <s v="A discussion"/>
    <s v="An online tool for you to share your ideas"/>
    <m/>
    <m/>
    <s v="2. No"/>
    <s v="1. Yes"/>
    <m/>
    <m/>
    <s v="A video that explains what inspectors found"/>
    <m/>
    <m/>
    <m/>
    <s v="1. Yes"/>
    <s v="1. Yes"/>
    <s v="i think that every 2 to 3 years the inspectors should come to the schools!`"/>
    <s v="I am a child or young person answering for myself"/>
    <s v="Primary school"/>
    <x v="2"/>
    <m/>
    <s v="South Lanarkshire"/>
    <s v="Yes"/>
    <s v="ANON-51P4-YH8D-7"/>
    <n v="936584572"/>
    <m/>
    <d v="2025-10-30T13:57:09"/>
    <d v="2025-10-30T14:25:01"/>
    <d v="2025-10-30T14:24:43"/>
    <m/>
  </r>
  <r>
    <n v="215"/>
    <s v="3. I’m not sure 🤷‍♂️"/>
    <s v="2. Not important👎"/>
    <s v="1. Important👍"/>
    <s v="1. Important👍"/>
    <s v="1. Important👍"/>
    <s v="1. Important👍"/>
    <s v="1. Important👍"/>
    <s v="1. Important👍"/>
    <s v="1. Important👍"/>
    <s v="1. Important👍"/>
    <s v="1. Important👍"/>
    <s v="3. I’m not sure 🤷‍♂️"/>
    <s v="1. Important👍"/>
    <s v="1. Important👍"/>
    <s v="1. Important👍"/>
    <s v="1. Important👍"/>
    <s v="1. Important👍"/>
    <s v="1. Important👍"/>
    <m/>
    <s v="1. Yes"/>
    <s v="1. Yes"/>
    <s v="1. Yes"/>
    <s v="1. Yes"/>
    <s v="3. At least once every 10 years"/>
    <m/>
    <s v="1. About 2 days - just enough time to get ready"/>
    <s v="1. Yes"/>
    <s v="1. Yes"/>
    <m/>
    <m/>
    <m/>
    <m/>
    <s v="An online app that allows you to write the answers and not just rushing through"/>
    <s v="1. Yes"/>
    <s v="3. Not sure"/>
    <s v="A letter"/>
    <s v="A report"/>
    <s v="A video that explains what inspectors found"/>
    <m/>
    <m/>
    <m/>
    <s v="3. Not sure"/>
    <s v="1. Yes"/>
    <s v="I think they should make assembly’s and tell people how well it’s going so far to make sure everyone knows what to not say that’s already been said"/>
    <s v="I am a child or young person answering for myself"/>
    <s v="Primary school"/>
    <x v="2"/>
    <m/>
    <s v="Scottish Borders"/>
    <s v="Yes"/>
    <s v="ANON-51P4-YHVF-7"/>
    <n v="103921891"/>
    <m/>
    <d v="2025-10-28T16:33:51"/>
    <d v="2025-10-29T10:20:34"/>
    <d v="2025-10-29T10:20:29"/>
    <m/>
  </r>
  <r>
    <n v="263"/>
    <s v="1. Important👍"/>
    <s v="1. Important👍"/>
    <s v="1. Important👍"/>
    <s v="1. Important👍"/>
    <s v="1. Important👍"/>
    <s v="1. Important👍"/>
    <s v="1. Important👍"/>
    <s v="1. Important👍"/>
    <s v="1. Important👍"/>
    <s v="1. Important👍"/>
    <s v="1. Important👍"/>
    <s v="1. Important👍"/>
    <s v="1. Important👍"/>
    <s v="1. Important👍"/>
    <s v="1. Important👍"/>
    <s v="1. Important👍"/>
    <s v="1. Important👍"/>
    <s v="1. Important👍"/>
    <s v="No, they are all very important"/>
    <s v="1. Yes"/>
    <s v="1. Yes"/>
    <s v="2. No"/>
    <s v="2. No"/>
    <s v="4. I’m not sure"/>
    <s v="it should be every 2 years"/>
    <s v="5. I’m not sure"/>
    <s v="3. Not sure"/>
    <s v="1. Yes"/>
    <s v="A questionnaire"/>
    <m/>
    <m/>
    <m/>
    <m/>
    <s v="3. Not sure"/>
    <s v="1. Yes"/>
    <m/>
    <s v="A report"/>
    <m/>
    <m/>
    <m/>
    <m/>
    <s v="1. Yes"/>
    <s v="3. Not sure"/>
    <s v="i think they should not tell them that there are inspections because they could act good on the inspection day but not on the normal days"/>
    <s v="I am a child or young person answering for myself"/>
    <s v="Primary school"/>
    <x v="2"/>
    <m/>
    <s v="North Lanarkshire"/>
    <s v="Yes"/>
    <s v="ANON-51P4-YH82-N"/>
    <n v="122637962"/>
    <m/>
    <d v="2025-10-30T13:57:01"/>
    <d v="2025-10-30T14:26:41"/>
    <d v="2025-10-30T14:26:25"/>
    <m/>
  </r>
  <r>
    <n v="249"/>
    <s v="1. Important👍"/>
    <s v="1. Important👍"/>
    <s v="1. Important👍"/>
    <s v="1. Important👍"/>
    <s v="1. Important👍"/>
    <s v="1. Important👍"/>
    <s v="1. Important👍"/>
    <s v="1. Important👍"/>
    <s v="1. Important👍"/>
    <s v="1. Important👍"/>
    <s v="1. Important👍"/>
    <s v="1. Important👍"/>
    <s v="1. Important👍"/>
    <s v="3. I’m not sure 🤷‍♂️"/>
    <s v="3. I’m not sure 🤷‍♂️"/>
    <s v="1. Important👍"/>
    <s v="1. Important👍"/>
    <s v="1. Important👍"/>
    <m/>
    <s v="1. Yes"/>
    <s v="1. Yes"/>
    <s v="1. Yes"/>
    <s v="3. Not sure"/>
    <s v="1. At least once every 5 years"/>
    <s v="I think inspections should be done at least every 2 to 3 years."/>
    <s v="5. I’m not sure"/>
    <s v="1. Yes"/>
    <s v="1. Yes"/>
    <s v="A questionnaire"/>
    <m/>
    <m/>
    <m/>
    <m/>
    <s v="2. No"/>
    <s v="1. Yes"/>
    <m/>
    <s v="A report"/>
    <s v="A video that explains what inspectors found"/>
    <m/>
    <m/>
    <m/>
    <s v="1. Yes"/>
    <s v="1. Yes"/>
    <s v="i think you should not tell schools when the inspection is happening so that you can see what the school is like"/>
    <s v="I am a child or young person answering for myself"/>
    <s v="Primary school"/>
    <x v="2"/>
    <m/>
    <s v="South Lanarkshire"/>
    <s v="Yes"/>
    <s v="ANON-51P4-YH3E-3"/>
    <n v="301414133"/>
    <m/>
    <d v="2025-10-30T13:56:48"/>
    <d v="2025-10-30T14:18:10"/>
    <d v="2025-10-30T14:17:42"/>
    <m/>
  </r>
  <r>
    <n v="303"/>
    <s v="1. Important👍"/>
    <s v="1. Important👍"/>
    <s v="1. Important👍"/>
    <s v="1. Important👍"/>
    <s v="1. Important👍"/>
    <s v="1. Important👍"/>
    <s v="3. I’m not sure 🤷‍♂️"/>
    <s v="1. Important👍"/>
    <s v="1. Important👍"/>
    <s v="1. Important👍"/>
    <s v="1. Important👍"/>
    <s v="3. I’m not sure 🤷‍♂️"/>
    <s v="2. Not important👎"/>
    <s v="3. I’m not sure 🤷‍♂️"/>
    <s v="3. I’m not sure 🤷‍♂️"/>
    <s v="1. Important👍"/>
    <s v="3. I’m not sure 🤷‍♂️"/>
    <s v="4. N/A"/>
    <m/>
    <s v="2. No"/>
    <s v="1. Yes"/>
    <s v="2. No"/>
    <s v="2. No"/>
    <s v="2. At least once every 7 years"/>
    <m/>
    <s v="2. About 2 and a half weeks - the same as it is now"/>
    <s v="1. Yes"/>
    <s v="1. Yes"/>
    <m/>
    <s v="A discussion"/>
    <m/>
    <m/>
    <m/>
    <s v="2. No"/>
    <s v="1. Yes"/>
    <m/>
    <m/>
    <s v="A video that explains what inspectors found"/>
    <m/>
    <m/>
    <s v="Coems 🤑"/>
    <s v="1. Yes"/>
    <s v="1. Yes"/>
    <s v="Idk 🥀💔"/>
    <s v="I am a child or young person answering for myself"/>
    <s v="Primary school"/>
    <x v="2"/>
    <m/>
    <s v="Orkney"/>
    <s v="Yes"/>
    <s v="ANON-51P4-YHFF-Q"/>
    <n v="397921982"/>
    <m/>
    <d v="2025-11-11T13:42:16"/>
    <d v="2025-11-11T13:53:09"/>
    <d v="2025-11-11T13:52:46"/>
    <m/>
  </r>
  <r>
    <n v="100"/>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1. Yes"/>
    <s v="1. At least once every 5 years"/>
    <m/>
    <s v="2. About 2 and a half weeks - the same as it is now"/>
    <s v="1. Yes"/>
    <s v="1. Yes"/>
    <m/>
    <s v="A discussion"/>
    <s v="An online tool for you to share your ideas"/>
    <m/>
    <m/>
    <s v="1. Yes"/>
    <s v="1. Yes"/>
    <m/>
    <s v="A report"/>
    <m/>
    <s v="I’m not sure"/>
    <m/>
    <m/>
    <s v="1. Yes"/>
    <s v="1. Yes"/>
    <s v="i'm not really sure"/>
    <s v="I am a child or young person answering for myself"/>
    <s v="Primary school"/>
    <x v="2"/>
    <m/>
    <s v="Highland"/>
    <s v="Yes"/>
    <s v="ANON-51P4-YHE7-7"/>
    <n v="905337795"/>
    <m/>
    <d v="2025-10-08T12:00:05"/>
    <d v="2025-10-08T12:40:36"/>
    <d v="2025-10-08T12:40:30"/>
    <m/>
  </r>
  <r>
    <n v="290"/>
    <s v="1. Important👍"/>
    <s v="1. Important👍"/>
    <s v="1. Important👍"/>
    <s v="1. Important👍"/>
    <s v="1. Important👍"/>
    <s v="1. Important👍"/>
    <s v="1. Important👍"/>
    <s v="1. Important👍"/>
    <s v="1. Important👍"/>
    <s v="1. Important👍"/>
    <s v="1. Important👍"/>
    <s v="3. I’m not sure 🤷‍♂️"/>
    <s v="1. Important👍"/>
    <s v="1. Important👍"/>
    <s v="3. I’m not sure 🤷‍♂️"/>
    <s v="1. Important👍"/>
    <s v="1. Important👍"/>
    <s v="1. Important👍"/>
    <m/>
    <s v="1. Yes"/>
    <s v="1. Yes"/>
    <s v="1. Yes"/>
    <s v="3. Not sure"/>
    <s v="1. At least once every 5 years"/>
    <m/>
    <s v="4. It should be different for each school, depending on what’s going on"/>
    <s v="2. No"/>
    <s v="2. No"/>
    <s v="A questionnaire"/>
    <m/>
    <m/>
    <m/>
    <m/>
    <s v="1. Yes"/>
    <s v="1. Yes"/>
    <s v="A letter"/>
    <s v="A report"/>
    <m/>
    <m/>
    <m/>
    <m/>
    <s v="1. Yes"/>
    <s v="1. Yes"/>
    <s v="Involve school councils"/>
    <s v="I am a child or young person answering for myself"/>
    <s v="Primary school"/>
    <x v="2"/>
    <m/>
    <s v="Argyll &amp; Bute"/>
    <s v="Yes"/>
    <s v="ANON-51P4-YH4T-K"/>
    <n v="165630019"/>
    <m/>
    <d v="2025-11-07T13:05:33"/>
    <d v="2025-11-07T13:37:20"/>
    <d v="2025-11-07T13:37:14"/>
    <m/>
  </r>
  <r>
    <n v="440"/>
    <s v="1. Important👍"/>
    <s v="1. Important👍"/>
    <s v="3. I’m not sure 🤷‍♂️"/>
    <s v="3. I’m not sure 🤷‍♂️"/>
    <s v="1. Important👍"/>
    <s v="2. Not important👎"/>
    <s v="1. Important👍"/>
    <s v="1. Important👍"/>
    <s v="2. Not important👎"/>
    <s v="2. Not important👎"/>
    <s v="2. Not important👎"/>
    <s v="2. Not important👎"/>
    <s v="2. Not important👎"/>
    <s v="1. Important👍"/>
    <s v="1. Important👍"/>
    <s v="1. Important👍"/>
    <s v="1. Important👍"/>
    <s v="2. Not important👎"/>
    <m/>
    <s v="1. Yes"/>
    <s v="1. Yes"/>
    <s v="1. Yes"/>
    <s v="1. Yes"/>
    <s v="4. I’m not sure"/>
    <s v="i think every 2 years"/>
    <s v="4. It should be different for each school, depending on what’s going on"/>
    <s v="1. Yes"/>
    <s v="1. Yes"/>
    <s v="A questionnaire"/>
    <s v="A discussion"/>
    <m/>
    <m/>
    <m/>
    <s v="3. Not sure"/>
    <s v="1. Yes"/>
    <m/>
    <s v="A report"/>
    <m/>
    <m/>
    <m/>
    <m/>
    <s v="2. No"/>
    <s v="2. No"/>
    <s v="kind of like just stay for a bit longer is all"/>
    <s v="I am a child or young person answering for myself"/>
    <s v="Primary school"/>
    <x v="2"/>
    <m/>
    <s v="Angus"/>
    <s v="No"/>
    <s v="ANON-51P4-YG5D-3"/>
    <m/>
    <m/>
    <d v="2025-11-25T09:17:43"/>
    <d v="2025-11-25T09:34:12"/>
    <d v="2025-11-25T09:34:08"/>
    <m/>
  </r>
  <r>
    <n v="415"/>
    <s v="1. Important👍"/>
    <s v="1. Important👍"/>
    <s v="1. Important👍"/>
    <s v="1. Important👍"/>
    <s v="1. Important👍"/>
    <s v="1. Important👍"/>
    <s v="1. Important👍"/>
    <s v="1. Important👍"/>
    <s v="1. Important👍"/>
    <s v="1. Important👍"/>
    <s v="1. Important👍"/>
    <s v="1. Important👍"/>
    <s v="1. Important👍"/>
    <s v="2. Not important👎"/>
    <s v="1. Important👍"/>
    <s v="1. Important👍"/>
    <s v="1. Important👍"/>
    <s v="1. Important👍"/>
    <s v="maybe they  should ask if they are happy or lerning"/>
    <s v="1. Yes"/>
    <s v="1. Yes"/>
    <s v="1. Yes"/>
    <s v="3. Not sure"/>
    <s v="1. At least once every 5 years"/>
    <s v="well l think there should be more opshens"/>
    <s v="4. It should be different for each school, depending on what’s going on"/>
    <s v="1. Yes"/>
    <s v="1. Yes"/>
    <s v="A questionnaire"/>
    <s v="A discussion"/>
    <m/>
    <m/>
    <m/>
    <s v="2. No"/>
    <s v="1. Yes"/>
    <s v="A letter"/>
    <m/>
    <s v="A video that explains what inspectors found"/>
    <m/>
    <m/>
    <m/>
    <s v="3. Not sure"/>
    <s v="3. Not sure"/>
    <s v="l think they should tell the head teacher and call an assembly to give us more time to get ready they my come back to see if we have inprouved anything we needed to do the last time they were here"/>
    <s v="I am a child or young person answering for myself"/>
    <s v="Primary school"/>
    <x v="2"/>
    <m/>
    <s v="Not Answered"/>
    <s v="No"/>
    <s v="ANON-51P4-YGC1-X"/>
    <m/>
    <m/>
    <d v="2025-11-24T11:23:11"/>
    <d v="2025-11-24T11:59:13"/>
    <d v="2025-11-24T11:59:09"/>
    <m/>
  </r>
  <r>
    <n v="431"/>
    <s v="1. Important👍"/>
    <s v="1. Important👍"/>
    <s v="1. Important👍"/>
    <s v="1. Important👍"/>
    <s v="1. Important👍"/>
    <s v="3. I’m not sure 🤷‍♂️"/>
    <s v="1. Important👍"/>
    <s v="1. Important👍"/>
    <s v="1. Important👍"/>
    <s v="1. Important👍"/>
    <s v="1. Important👍"/>
    <s v="1. Important👍"/>
    <s v="3. I’m not sure 🤷‍♂️"/>
    <s v="1. Important👍"/>
    <s v="1. Important👍"/>
    <s v="1. Important👍"/>
    <s v="1. Important👍"/>
    <s v="1. Important👍"/>
    <s v="Hhmmm not really. maybe like how you feel and like to talk to you about anything."/>
    <s v="1. Yes"/>
    <s v="3. Not sure"/>
    <s v="3. Not sure"/>
    <s v="3. Not sure"/>
    <s v="1. At least once every 5 years"/>
    <m/>
    <s v="2. About 2 and a half weeks - the same as it is now"/>
    <s v="1. Yes"/>
    <s v="1. Yes"/>
    <s v="A questionnaire"/>
    <s v="A discussion"/>
    <s v="An online tool for you to share your ideas"/>
    <m/>
    <m/>
    <s v="3. Not sure"/>
    <s v="1. Yes"/>
    <s v="A letter"/>
    <s v="A report"/>
    <s v="A video that explains what inspectors found"/>
    <m/>
    <m/>
    <m/>
    <s v="1. Yes"/>
    <s v="1. Yes"/>
    <s v="like a whole 4 pages of questions"/>
    <s v="I am a child or young person answering for myself"/>
    <s v="Primary school"/>
    <x v="2"/>
    <m/>
    <s v="Angus"/>
    <s v="No"/>
    <s v="ANON-51P4-YGDW-5"/>
    <m/>
    <m/>
    <d v="2025-11-24T14:32:03"/>
    <d v="2025-11-24T14:50:17"/>
    <d v="2025-11-24T14:50:01"/>
    <m/>
  </r>
  <r>
    <n v="75"/>
    <s v="1. Important👍"/>
    <s v="1. Important👍"/>
    <s v="1. Important👍"/>
    <s v="1. Important👍"/>
    <s v="1. Important👍"/>
    <s v="1. Important👍"/>
    <s v="1. Important👍"/>
    <s v="1. Important👍"/>
    <s v="1. Important👍"/>
    <s v="1. Important👍"/>
    <s v="1. Important👍"/>
    <s v="1. Important👍"/>
    <s v="1. Important👍"/>
    <s v="1. Important👍"/>
    <s v="1. Important👍"/>
    <s v="1. Important👍"/>
    <s v="1. Important👍"/>
    <s v="1. Important👍"/>
    <s v="Maybe that they could see the kind of play and are behaviour so they know how the staff/teachers/headteacher/and psa’s teach us to behave"/>
    <s v="1. Yes"/>
    <s v="1. Yes"/>
    <s v="1. Yes"/>
    <s v="2. No"/>
    <s v="1. At least once every 5 years"/>
    <s v="I think it should be every 3 years so they know how the school is doing"/>
    <s v="4. It should be different for each school, depending on what’s going on"/>
    <s v="3. Not sure"/>
    <s v="1. Yes"/>
    <s v="A questionnaire"/>
    <s v="A discussion"/>
    <s v="An online tool for you to share your ideas"/>
    <s v="Other – please write your ideas in the box below"/>
    <m/>
    <s v="2. No"/>
    <s v="1. Yes"/>
    <m/>
    <s v="A report"/>
    <s v="A video that explains what inspectors found"/>
    <m/>
    <m/>
    <m/>
    <s v="1. Yes"/>
    <s v="1. Yes"/>
    <s v="Maybe they could visit for a day then give a video to head teacher then come back"/>
    <s v="I am a child or young person answering for myself"/>
    <s v="Primary school"/>
    <x v="2"/>
    <s v="Glenbervie primary school"/>
    <s v="Aberdeenshire"/>
    <s v="No"/>
    <s v="ANON-51P4-YHCP-X"/>
    <m/>
    <m/>
    <d v="2025-10-01T13:19:01"/>
    <d v="2025-10-01T13:33:54"/>
    <d v="2025-10-01T13:33:50"/>
    <m/>
  </r>
  <r>
    <n v="81"/>
    <s v="1. Important👍"/>
    <s v="1. Important👍"/>
    <s v="1. Important👍"/>
    <s v="1. Important👍"/>
    <s v="1. Important👍"/>
    <s v="1. Important👍"/>
    <s v="1. Important👍"/>
    <s v="1. Important👍"/>
    <s v="1. Important👍"/>
    <s v="1. Important👍"/>
    <s v="1. Important👍"/>
    <s v="3. I’m not sure 🤷‍♂️"/>
    <s v="1. Important👍"/>
    <s v="1. Important👍"/>
    <s v="1. Important👍"/>
    <s v="1. Important👍"/>
    <s v="1. Important👍"/>
    <s v="1. Important👍"/>
    <s v="How happy the children are._x000a_What activities are available for children._x000a_Ho well are they views are taking into account."/>
    <s v="1. Yes"/>
    <s v="1. Yes"/>
    <s v="3. Not sure"/>
    <s v="3. Not sure"/>
    <s v="2. At least once every 7 years"/>
    <m/>
    <s v="2. About 2 and a half weeks - the same as it is now"/>
    <s v="1. Yes"/>
    <s v="1. Yes"/>
    <m/>
    <s v="A discussion"/>
    <s v="An online tool for you to share your ideas"/>
    <m/>
    <m/>
    <s v="1. Yes"/>
    <s v="1. Yes"/>
    <s v="A letter"/>
    <s v="A report"/>
    <m/>
    <m/>
    <m/>
    <m/>
    <s v="1. Yes"/>
    <s v="1. Yes"/>
    <s v="More face to face discussions."/>
    <s v="I am a child or young person answering for myself"/>
    <s v="Primary school"/>
    <x v="2"/>
    <m/>
    <s v="Argyll &amp; Bute"/>
    <s v="Yes"/>
    <s v="ANON-51P4-YHC7-5"/>
    <n v="332730023"/>
    <m/>
    <d v="2025-10-02T14:24:14"/>
    <d v="2025-10-02T14:37:03"/>
    <d v="2025-10-02T14:36:57"/>
    <m/>
  </r>
  <r>
    <n v="257"/>
    <s v="1. Important👍"/>
    <s v="1. Important👍"/>
    <s v="1. Important👍"/>
    <s v="1. Important👍"/>
    <s v="1. Important👍"/>
    <s v="1. Important👍"/>
    <s v="1. Important👍"/>
    <s v="1. Important👍"/>
    <s v="1. Important👍"/>
    <s v="1. Important👍"/>
    <s v="1. Important👍"/>
    <s v="1. Important👍"/>
    <s v="1. Important👍"/>
    <s v="1. Important👍"/>
    <s v="1. Important👍"/>
    <s v="1. Important👍"/>
    <s v="1. Important👍"/>
    <s v="1. Important👍"/>
    <s v="No the are all important"/>
    <s v="1. Yes"/>
    <s v="2. No"/>
    <s v="2. No"/>
    <s v="2. No"/>
    <s v="1. At least once every 5 years"/>
    <s v="i think inspections should take place every 1 to 2 years."/>
    <s v="5. I’m not sure"/>
    <s v="1. Yes"/>
    <s v="1. Yes"/>
    <s v="A questionnaire"/>
    <m/>
    <m/>
    <m/>
    <s v="a discussion would be better for p 1 to 3 and a questionnaire would be better for  the rest."/>
    <s v="2. No"/>
    <s v="1. Yes"/>
    <m/>
    <m/>
    <s v="A video that explains what inspectors found"/>
    <m/>
    <m/>
    <s v="The video is better because it explains your mistakes"/>
    <s v="1. Yes"/>
    <s v="1. Yes"/>
    <s v="more frequent visits and not use grades that are nearly impossible to achieve."/>
    <s v="I am a child or young person answering for myself"/>
    <s v="Primary school"/>
    <x v="2"/>
    <m/>
    <s v="South Lanarkshire"/>
    <s v="Yes"/>
    <s v="ANON-51P4-YH8T-Q"/>
    <n v="852568133"/>
    <m/>
    <d v="2025-10-30T13:57:01"/>
    <d v="2025-10-30T14:23:46"/>
    <d v="2025-10-30T14:23:07"/>
    <m/>
  </r>
  <r>
    <n v="339"/>
    <s v="1. Important👍"/>
    <s v="1. Important👍"/>
    <s v="1. Important👍"/>
    <s v="1. Important👍"/>
    <s v="1. Important👍"/>
    <s v="1. Important👍"/>
    <s v="1. Important👍"/>
    <s v="1. Important👍"/>
    <s v="1. Important👍"/>
    <s v="1. Important👍"/>
    <s v="1. Important👍"/>
    <s v="3. I’m not sure 🤷‍♂️"/>
    <s v="1. Important👍"/>
    <s v="1. Important👍"/>
    <s v="1. Important👍"/>
    <s v="1. Important👍"/>
    <s v="3. I’m not sure 🤷‍♂️"/>
    <s v="1. Important👍"/>
    <m/>
    <s v="3. Not sure"/>
    <s v="3. Not sure"/>
    <s v="2. No"/>
    <s v="3. Not sure"/>
    <s v="1. At least once every 5 years"/>
    <m/>
    <s v="3. About 3 or 4 weeks - a bit more time to get ready"/>
    <s v="1. Yes"/>
    <s v="3. Not sure"/>
    <s v="A questionnaire"/>
    <m/>
    <m/>
    <m/>
    <m/>
    <s v="2. No"/>
    <s v="3. Not sure"/>
    <m/>
    <m/>
    <s v="A video that explains what inspectors found"/>
    <m/>
    <m/>
    <m/>
    <s v="3. Not sure"/>
    <s v="3. Not sure"/>
    <s v="More visits to class"/>
    <s v="I am a child or young person answering for myself"/>
    <s v="Primary school"/>
    <x v="2"/>
    <m/>
    <s v="Angus"/>
    <s v="Yes"/>
    <s v="ANON-51P4-YGND-V"/>
    <n v="769377752"/>
    <m/>
    <d v="2025-11-17T11:02:11"/>
    <d v="2025-11-17T11:30:16"/>
    <d v="2025-11-17T11:29:36"/>
    <m/>
  </r>
  <r>
    <n v="430"/>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s v="I feel that inspectors should come once every 2 years to see how the school has changed."/>
    <s v="2. About 2 and a half weeks - the same as it is now"/>
    <s v="1. Yes"/>
    <s v="1. Yes"/>
    <s v="A questionnaire"/>
    <s v="A discussion"/>
    <m/>
    <m/>
    <s v="I think it is good for the inspectors to see through the children eyes."/>
    <s v="2. No"/>
    <s v="1. Yes"/>
    <m/>
    <m/>
    <s v="A video that explains what inspectors found"/>
    <m/>
    <m/>
    <s v="A video is the easiest way for more than one person to hear at once."/>
    <s v="1. Yes"/>
    <s v="1. Yes"/>
    <s v="N/A"/>
    <s v="I am a child or young person answering for myself"/>
    <s v="Primary school"/>
    <x v="2"/>
    <m/>
    <s v="Angus"/>
    <s v="No"/>
    <s v="ANON-51P4-YGDN-V"/>
    <m/>
    <m/>
    <d v="2025-11-24T14:31:38"/>
    <d v="2025-11-24T14:50:05"/>
    <d v="2025-11-24T14:49:57"/>
    <m/>
  </r>
  <r>
    <n v="111"/>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1. Yes"/>
    <s v="1. Yes"/>
    <s v="1. At least once every 5 years"/>
    <m/>
    <s v="1. About 2 days - just enough time to get ready"/>
    <s v="1. Yes"/>
    <s v="1. Yes"/>
    <s v="A questionnaire"/>
    <s v="A discussion"/>
    <m/>
    <m/>
    <m/>
    <s v="1. Yes"/>
    <s v="1. Yes"/>
    <m/>
    <m/>
    <s v="A video that explains what inspectors found"/>
    <m/>
    <m/>
    <m/>
    <s v="1. Yes"/>
    <s v="1. Yes"/>
    <s v="No"/>
    <s v="I am a child or young person answering for myself"/>
    <s v="Primary school"/>
    <x v="2"/>
    <m/>
    <s v="Aberdeenshire"/>
    <s v="No"/>
    <s v="ANON-51P4-YHDM-V"/>
    <m/>
    <m/>
    <d v="2025-10-10T09:52:49"/>
    <d v="2025-10-10T09:57:42"/>
    <d v="2025-10-10T09:57:35"/>
    <m/>
  </r>
  <r>
    <n v="206"/>
    <s v="1. Important👍"/>
    <s v="1. Important👍"/>
    <s v="3. I’m not sure 🤷‍♂️"/>
    <s v="2. Not important👎"/>
    <s v="1. Important👍"/>
    <s v="3. I’m not sure 🤷‍♂️"/>
    <s v="1. Important👍"/>
    <s v="1. Important👍"/>
    <s v="1. Important👍"/>
    <s v="1. Important👍"/>
    <s v="4. N/A"/>
    <s v="3. I’m not sure 🤷‍♂️"/>
    <s v="1. Important👍"/>
    <s v="3. I’m not sure 🤷‍♂️"/>
    <s v="1. Important👍"/>
    <s v="3. I’m not sure 🤷‍♂️"/>
    <s v="3. I’m not sure 🤷‍♂️"/>
    <s v="1. Important👍"/>
    <s v="The behaviour"/>
    <s v="1. Yes"/>
    <s v="1. Yes"/>
    <s v="1. Yes"/>
    <s v="2. No"/>
    <s v="4. I’m not sure"/>
    <s v="Idk"/>
    <s v="1. About 2 days - just enough time to get ready"/>
    <s v="1. Yes"/>
    <s v="1. Yes"/>
    <m/>
    <m/>
    <m/>
    <m/>
    <s v="Talk in a room with the children"/>
    <s v="1. Yes"/>
    <s v="1. Yes"/>
    <m/>
    <s v="A report"/>
    <m/>
    <m/>
    <m/>
    <m/>
    <s v="1. Yes"/>
    <s v="1. Yes"/>
    <s v="No"/>
    <s v="I am a child or young person answering for myself"/>
    <s v="Primary school"/>
    <x v="2"/>
    <m/>
    <s v="Scottish Borders"/>
    <s v="Yes"/>
    <s v="ANON-51P4-YHMY-H"/>
    <n v="292137512"/>
    <m/>
    <d v="2025-10-29T10:00:14"/>
    <d v="2025-10-29T10:20:24"/>
    <d v="2025-10-29T10:19:44"/>
    <m/>
  </r>
  <r>
    <n v="269"/>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3. At least once every 10 years"/>
    <m/>
    <s v="3. About 3 or 4 weeks - a bit more time to get ready"/>
    <s v="1. Yes"/>
    <s v="1. Yes"/>
    <m/>
    <s v="A discussion"/>
    <m/>
    <m/>
    <m/>
    <s v="1. Yes"/>
    <s v="1. Yes"/>
    <m/>
    <s v="A report"/>
    <m/>
    <m/>
    <m/>
    <m/>
    <s v="1. Yes"/>
    <s v="1. Yes"/>
    <s v="no"/>
    <s v="I am a child or young person answering for myself"/>
    <s v="Primary school"/>
    <x v="2"/>
    <m/>
    <s v="Not Answered"/>
    <s v="No"/>
    <s v="ANON-51P4-YH8G-A"/>
    <m/>
    <m/>
    <d v="2025-10-30T14:37:57"/>
    <d v="2025-10-30T14:53:42"/>
    <d v="2025-10-30T14:53:28"/>
    <m/>
  </r>
  <r>
    <n v="314"/>
    <s v="3. I’m not sure 🤷‍♂️"/>
    <s v="1. Important👍"/>
    <s v="1. Important👍"/>
    <s v="1. Important👍"/>
    <s v="3. I’m not sure 🤷‍♂️"/>
    <s v="1. Important👍"/>
    <s v="1. Important👍"/>
    <s v="2. Not important👎"/>
    <s v="2. Not important👎"/>
    <s v="2. Not important👎"/>
    <s v="3. I’m not sure 🤷‍♂️"/>
    <s v="1. Important👍"/>
    <s v="3. I’m not sure 🤷‍♂️"/>
    <s v="3. I’m not sure 🤷‍♂️"/>
    <s v="1. Important👍"/>
    <s v="2. Not important👎"/>
    <s v="3. I’m not sure 🤷‍♂️"/>
    <s v="3. I’m not sure 🤷‍♂️"/>
    <s v="no ideas"/>
    <s v="1. Yes"/>
    <s v="1. Yes"/>
    <s v="1. Yes"/>
    <s v="3. Not sure"/>
    <s v="1. At least once every 5 years"/>
    <m/>
    <s v="4. It should be different for each school, depending on what’s going on"/>
    <s v="1. Yes"/>
    <s v="1. Yes"/>
    <m/>
    <m/>
    <s v="An online tool for you to share your ideas"/>
    <m/>
    <m/>
    <s v="1. Yes"/>
    <s v="1. Yes"/>
    <m/>
    <m/>
    <m/>
    <s v="I’m not sure"/>
    <m/>
    <m/>
    <s v="1. Yes"/>
    <s v="1. Yes"/>
    <s v="no"/>
    <s v="I am a child or young person answering for myself"/>
    <s v="Primary school"/>
    <x v="2"/>
    <m/>
    <s v="Midlothian"/>
    <s v="Yes"/>
    <s v="ANON-51P4-YHYF-A"/>
    <n v="774061904"/>
    <m/>
    <d v="2025-11-12T09:23:35"/>
    <d v="2025-11-12T09:37:21"/>
    <d v="2025-11-12T09:36:30"/>
    <m/>
  </r>
  <r>
    <n v="350"/>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4. I’m not sure"/>
    <s v="Every year"/>
    <s v="1. About 2 days - just enough time to get ready"/>
    <s v="1. Yes"/>
    <s v="1. Yes"/>
    <s v="A questionnaire"/>
    <m/>
    <m/>
    <m/>
    <m/>
    <s v="1. Yes"/>
    <s v="1. Yes"/>
    <s v="A letter"/>
    <s v="A report"/>
    <m/>
    <m/>
    <m/>
    <m/>
    <s v="1. Yes"/>
    <s v="1. Yes"/>
    <s v="No"/>
    <s v="I am a child or young person answering for myself"/>
    <s v="Primary school"/>
    <x v="2"/>
    <m/>
    <s v="Angus"/>
    <s v="Yes"/>
    <s v="ANON-51P4-YGNU-D"/>
    <n v="394613150"/>
    <m/>
    <d v="2025-11-17T14:06:44"/>
    <d v="2025-11-17T14:19:44"/>
    <d v="2025-11-17T14:19:39"/>
    <m/>
  </r>
  <r>
    <n v="422"/>
    <s v="1. Important👍"/>
    <s v="1. Important👍"/>
    <s v="1. Important👍"/>
    <s v="1. Important👍"/>
    <s v="1. Important👍"/>
    <s v="1. Important👍"/>
    <s v="1. Important👍"/>
    <s v="3. I’m not sure 🤷‍♂️"/>
    <s v="1. Important👍"/>
    <s v="1. Important👍"/>
    <s v="1. Important👍"/>
    <s v="1. Important👍"/>
    <s v="1. Important👍"/>
    <s v="1. Important👍"/>
    <s v="1. Important👍"/>
    <s v="1. Important👍"/>
    <s v="1. Important👍"/>
    <s v="1. Important👍"/>
    <m/>
    <s v="1. Yes"/>
    <s v="3. Not sure"/>
    <s v="1. Yes"/>
    <s v="1. Yes"/>
    <s v="4. I’m not sure"/>
    <s v="no"/>
    <s v="5. I’m not sure"/>
    <s v="1. Yes"/>
    <s v="1. Yes"/>
    <m/>
    <s v="A discussion"/>
    <m/>
    <m/>
    <m/>
    <s v="1. Yes"/>
    <s v="1. Yes"/>
    <m/>
    <m/>
    <m/>
    <s v="I’m not sure"/>
    <m/>
    <m/>
    <s v="1. Yes"/>
    <s v="1. Yes"/>
    <s v="no"/>
    <s v="I am a child or young person answering for myself"/>
    <s v="Primary school"/>
    <x v="2"/>
    <m/>
    <s v="Angus"/>
    <s v="No"/>
    <s v="ANON-51P4-YGDB-G"/>
    <m/>
    <m/>
    <d v="2025-11-24T14:31:39"/>
    <d v="2025-11-24T14:42:44"/>
    <d v="2025-11-24T14:42:20"/>
    <m/>
  </r>
  <r>
    <n v="442"/>
    <s v="3. I’m not sure 🤷‍♂️"/>
    <s v="1. Important👍"/>
    <s v="1. Important👍"/>
    <s v="1. Important👍"/>
    <s v="1. Important👍"/>
    <s v="1. Important👍"/>
    <s v="1. Important👍"/>
    <s v="1. Important👍"/>
    <s v="1. Important👍"/>
    <s v="1. Important👍"/>
    <s v="1. Important👍"/>
    <s v="3. I’m not sure 🤷‍♂️"/>
    <s v="1. Important👍"/>
    <s v="1. Important👍"/>
    <s v="1. Important👍"/>
    <s v="1. Important👍"/>
    <s v="1. Important👍"/>
    <s v="1. Important👍"/>
    <s v="no"/>
    <s v="3. Not sure"/>
    <s v="3. Not sure"/>
    <s v="3. Not sure"/>
    <s v="3. Not sure"/>
    <s v="3. At least once every 10 years"/>
    <m/>
    <s v="1. About 2 days - just enough time to get ready"/>
    <s v="2. No"/>
    <s v="1. Yes"/>
    <m/>
    <m/>
    <m/>
    <s v="Other – please write your ideas in the box below"/>
    <s v="forms"/>
    <s v="3. Not sure"/>
    <s v="3. Not sure"/>
    <m/>
    <m/>
    <s v="A video that explains what inspectors found"/>
    <m/>
    <m/>
    <s v=":)"/>
    <s v="2. No"/>
    <s v="3. Not sure"/>
    <s v="no"/>
    <s v="I am a child or young person answering for myself"/>
    <s v="Primary school"/>
    <x v="2"/>
    <m/>
    <s v="Angus"/>
    <s v="No"/>
    <s v="ANON-51P4-YG5B-1"/>
    <m/>
    <m/>
    <d v="2025-11-25T09:18:24"/>
    <d v="2025-11-25T09:35:30"/>
    <d v="2025-11-25T09:35:09"/>
    <m/>
  </r>
  <r>
    <n v="427"/>
    <s v="1. Important👍"/>
    <s v="1. Important👍"/>
    <s v="1. Important👍"/>
    <s v="1. Important👍"/>
    <s v="1. Important👍"/>
    <s v="1. Important👍"/>
    <s v="1. Important👍"/>
    <s v="2. Not important👎"/>
    <s v="1. Important👍"/>
    <s v="3. I’m not sure 🤷‍♂️"/>
    <s v="1. Important👍"/>
    <s v="1. Important👍"/>
    <s v="2. Not important👎"/>
    <s v="2. Not important👎"/>
    <s v="1. Important👍"/>
    <s v="1. Important👍"/>
    <s v="1. Important👍"/>
    <s v="1. Important👍"/>
    <s v="I think that my school should (really!!!!!) have a nurses office and a student club (run by 2-5 students running) and WE (students) get to pick our learning\education (for all you british people)"/>
    <s v="1. Yes"/>
    <s v="1. Yes"/>
    <s v="2. No"/>
    <s v="2. No"/>
    <s v="4. I’m not sure"/>
    <s v="I think they should be done every term (or after every holiday if you dont know what term means)"/>
    <s v="1. About 2 days - just enough time to get ready"/>
    <s v="1. Yes"/>
    <s v="1. Yes"/>
    <m/>
    <m/>
    <m/>
    <s v="Other – please write your ideas in the box below"/>
    <s v="I think it should be a website which asks questions about your school"/>
    <s v="2. No"/>
    <s v="1. Yes"/>
    <m/>
    <m/>
    <s v="A video that explains what inspectors found"/>
    <m/>
    <m/>
    <s v="No i will not write in the box"/>
    <s v="1. Yes"/>
    <s v="1. Yes"/>
    <s v="No i dont"/>
    <s v="I am a child or young person answering for myself"/>
    <s v="Primary school"/>
    <x v="2"/>
    <m/>
    <s v="Angus"/>
    <s v="No"/>
    <s v="ANON-51P4-YGD9-7"/>
    <m/>
    <m/>
    <d v="2025-11-24T14:31:20"/>
    <d v="2025-11-24T14:48:38"/>
    <d v="2025-11-24T14:48:29"/>
    <m/>
  </r>
  <r>
    <n v="371"/>
    <s v="1. Important👍"/>
    <s v="1. Important👍"/>
    <s v="1. Important👍"/>
    <s v="1. Important👍"/>
    <s v="1. Important👍"/>
    <s v="1. Important👍"/>
    <s v="1. Important👍"/>
    <s v="1. Important👍"/>
    <s v="1. Important👍"/>
    <s v="1. Important👍"/>
    <s v="1. Important👍"/>
    <s v="1. Important👍"/>
    <s v="1. Important👍"/>
    <s v="1. Important👍"/>
    <s v="1. Important👍"/>
    <s v="1. Important👍"/>
    <s v="1. Important👍"/>
    <s v="1. Important👍"/>
    <s v="classroom culture and expectation_x000a__x000a_lesson plans and amount giving_x000a__x000a_classroom noise"/>
    <s v="1. Yes"/>
    <s v="1. Yes"/>
    <s v="1. Yes"/>
    <s v="1. Yes"/>
    <s v="2. At least once every 7 years"/>
    <m/>
    <s v="2. About 2 and a half weeks - the same as it is now"/>
    <s v="1. Yes"/>
    <s v="1. Yes"/>
    <m/>
    <s v="A discussion"/>
    <m/>
    <m/>
    <m/>
    <s v="1. Yes"/>
    <s v="1. Yes"/>
    <s v="A letter"/>
    <s v="A report"/>
    <s v="A video that explains what inspectors found"/>
    <m/>
    <m/>
    <m/>
    <s v="1. Yes"/>
    <s v="1. Yes"/>
    <s v="No i dont but i am sure that uther people do."/>
    <s v="I am a child or young person answering for myself"/>
    <s v="Primary school"/>
    <x v="2"/>
    <m/>
    <s v="Angus"/>
    <s v="Yes"/>
    <s v="ANON-51P4-YGWM-E"/>
    <n v="166616868"/>
    <m/>
    <d v="2025-11-21T13:38:23"/>
    <d v="2025-11-21T14:05:55"/>
    <d v="2025-11-21T14:05:49"/>
    <m/>
  </r>
  <r>
    <n v="294"/>
    <s v="1. Important👍"/>
    <s v="1. Important👍"/>
    <s v="1. Important👍"/>
    <s v="1. Important👍"/>
    <s v="1. Important👍"/>
    <s v="1. Important👍"/>
    <s v="1. Important👍"/>
    <s v="1. Important👍"/>
    <s v="3. I’m not sure 🤷‍♂️"/>
    <s v="1. Important👍"/>
    <s v="1. Important👍"/>
    <s v="1. Important👍"/>
    <s v="1. Important👍"/>
    <s v="1. Important👍"/>
    <s v="1. Important👍"/>
    <s v="1. Important👍"/>
    <s v="1. Important👍"/>
    <s v="4. N/A"/>
    <s v="i really just wnat people to be kind and treat poeple how they wanna get treated and eveyone is spiecal in there own way"/>
    <s v="3. Not sure"/>
    <s v="3. Not sure"/>
    <s v="1. Yes"/>
    <s v="1. Yes"/>
    <s v="1. At least once every 5 years"/>
    <s v="i dont reallly think it matters but i want it to be evey 2 years to check up"/>
    <s v="3. About 3 or 4 weeks - a bit more time to get ready"/>
    <s v="1. Yes"/>
    <s v="3. Not sure"/>
    <s v="A questionnaire"/>
    <m/>
    <m/>
    <m/>
    <s v="i dont really know what to say"/>
    <s v="3. Not sure"/>
    <s v="3. Not sure"/>
    <m/>
    <m/>
    <m/>
    <s v="I’m not sure"/>
    <m/>
    <m/>
    <s v="3. Not sure"/>
    <s v="3. Not sure"/>
    <s v="no i like eveything eveyone they treat us like were nice and we are no matter what!"/>
    <s v="I am a child or young person answering for myself"/>
    <s v="Primary school"/>
    <x v="2"/>
    <m/>
    <s v="City of Edinburgh"/>
    <s v="Yes"/>
    <s v="ANON-51P4-YHFP-1"/>
    <n v="309246589"/>
    <m/>
    <d v="2025-11-11T11:23:59"/>
    <d v="2025-11-11T11:32:46"/>
    <d v="2025-11-11T11:30:51"/>
    <m/>
  </r>
  <r>
    <n v="42"/>
    <s v="1. Important👍"/>
    <s v="1. Important👍"/>
    <s v="1. Important👍"/>
    <s v="1. Important👍"/>
    <s v="1. Important👍"/>
    <s v="1. Important👍"/>
    <s v="3. I’m not sure 🤷‍♂️"/>
    <s v="1. Important👍"/>
    <s v="1. Important👍"/>
    <s v="1. Important👍"/>
    <s v="1. Important👍"/>
    <s v="1. Important👍"/>
    <s v="1. Important👍"/>
    <s v="1. Important👍"/>
    <s v="1. Important👍"/>
    <s v="1. Important👍"/>
    <s v="1. Important👍"/>
    <s v="1. Important👍"/>
    <s v="no"/>
    <s v="4. Not Answered"/>
    <s v="4. Not Answered"/>
    <s v="4. Not Answered"/>
    <s v="4. Not Answered"/>
    <s v="1. At least once every 5 years"/>
    <s v="no"/>
    <s v="2. About 2 and a half weeks - the same as it is now"/>
    <s v="1. Yes"/>
    <s v="1. Yes"/>
    <s v="A questionnaire"/>
    <m/>
    <m/>
    <m/>
    <s v="no"/>
    <s v="3. Not sure"/>
    <s v="1. Yes"/>
    <s v="A letter"/>
    <m/>
    <m/>
    <m/>
    <m/>
    <s v="no no no no no no no no no no no no no no no no no no no no no no no no no no no no no no"/>
    <s v="4. Not Answered"/>
    <s v="1. Yes"/>
    <s v="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s v="I am a child or young person answering for myself"/>
    <s v="Primary school"/>
    <x v="2"/>
    <m/>
    <s v="Stirling"/>
    <s v="No"/>
    <s v="ANON-51P4-YHPC-X"/>
    <m/>
    <m/>
    <d v="2025-09-23T15:02:48"/>
    <d v="2025-09-23T15:09:23"/>
    <d v="2025-09-23T15:09:17"/>
    <m/>
  </r>
  <r>
    <n v="423"/>
    <s v="1. Important👍"/>
    <s v="2. Not important👎"/>
    <s v="2. Not important👎"/>
    <s v="2. Not important👎"/>
    <s v="2. Not important👎"/>
    <s v="1. Important👍"/>
    <s v="2. Not important👎"/>
    <s v="1. Important👍"/>
    <s v="2. Not important👎"/>
    <s v="1. Important👍"/>
    <s v="1. Important👍"/>
    <s v="1. Important👍"/>
    <s v="2. Not important👎"/>
    <s v="1. Important👍"/>
    <s v="1. Important👍"/>
    <s v="1. Important👍"/>
    <s v="1. Important👍"/>
    <s v="1. Important👍"/>
    <s v="They just give us icepacks if we are 💀💀💀💀💀💀💀💀💀💀💀💀💀💀💀💀💀💀💀💀💀💀💀💀💀💀💀💀💀💀💀💀💀💀💀💀💀💀💀💀💀💀💀💀💀💀💀💀💀💀💀💀💀💀💀💀💀💀💀💀💀💀💀💀💀💀💀💀💀💀💀💀💀💀💀💀💀💀💀💀💀💀💀💀💀💀💀💀💀💀💀💀💀💀💀💀💀💀💀💀💀💀💀💀💀💀💀💀💀💀💀💀💀💀💀💀💀💀💀💀💀💀💀💀💀💀💀💀💀💀💀💀💀💀💀💀💀💀💀💀💀💀💀💀💀💀💀💀💀💀💀💀💀💀💀💀💀💀💀💀💀💀💀💀💀💀💀💀💀💀💀💀💀💀💀💀💀💀💀💀💀💀💀💀💀💀💀💀💀💀💀💀💀💀💀💀💀💀💀💀💀💀💀💀💀💀💀💀💀💀💀💀💀💀💀💀💀💀💀💀💀💀💀💀💀💀💀💀💀💀💀💀💀💀💀💀💀💀💀💀💀💀💀💀💀💀💀💀💀💀💀💀💀💀💀💀💀💀💀💀💀💀💀💀💀💀💀💀💀💀💀💀💀💀💀💀💀💀💀💀💀💀💀💀💀💀💀💀💀💀💀💀💀💀💀💀💀💀💀💀💀💀💀💀💀💀💀💀💀💀💀💀💀💀💀💀💀💀💀💀💀💀💀💀💀💀💀💀💀💀💀💀💀💀💀💀💀💀💀💀💀💀💀💀💀💀💀💀💀💀💀💀💀💀💀💀"/>
    <s v="1. Yes"/>
    <s v="2. No"/>
    <s v="4. Not Answered"/>
    <s v="2. No"/>
    <s v="3. At least once every 10 years"/>
    <s v="NO"/>
    <s v="1. About 2 days - just enough time to get ready"/>
    <s v="4. Not Answered"/>
    <s v="1. Yes"/>
    <m/>
    <s v="A discussion"/>
    <m/>
    <m/>
    <s v="no"/>
    <s v="1. Yes"/>
    <s v="1. Yes"/>
    <m/>
    <s v="A report"/>
    <m/>
    <m/>
    <m/>
    <m/>
    <s v="2. No"/>
    <s v="1. Yes"/>
    <s v="NO NO NOOOOO"/>
    <s v="I am a child or young person answering for myself"/>
    <s v="Primary school"/>
    <x v="2"/>
    <m/>
    <s v="Angus"/>
    <s v="No"/>
    <s v="ANON-51P4-YGD6-4"/>
    <m/>
    <m/>
    <d v="2025-11-24T14:31:43"/>
    <d v="2025-11-24T14:45:52"/>
    <d v="2025-11-24T14:45:49"/>
    <m/>
  </r>
  <r>
    <n v="401"/>
    <s v="1. Important👍"/>
    <s v="2. Not important👎"/>
    <s v="1. Important👍"/>
    <s v="1. Important👍"/>
    <s v="1. Important👍"/>
    <s v="1. Important👍"/>
    <s v="3. I’m not sure 🤷‍♂️"/>
    <s v="1. Important👍"/>
    <s v="1. Important👍"/>
    <s v="1. Important👍"/>
    <s v="2. Not important👎"/>
    <s v="3. I’m not sure 🤷‍♂️"/>
    <s v="2. Not important👎"/>
    <s v="1. Important👍"/>
    <s v="2. Not important👎"/>
    <s v="3. I’m not sure 🤷‍♂️"/>
    <s v="2. Not important👎"/>
    <s v="1. Important👍"/>
    <s v="how my school respects the inspectors"/>
    <s v="2. No"/>
    <s v="1. Yes"/>
    <s v="1. Yes"/>
    <s v="2. No"/>
    <s v="1. At least once every 5 years"/>
    <s v="Yes, I think that inspections should be held once a year and a suprise so the school thats being expecting inspected they'll tell there pupils to be good when there usally bad so the inpectors will come in randomly thanks for having me!"/>
    <s v="1. About 2 days - just enough time to get ready"/>
    <s v="2. No"/>
    <s v="1. Yes"/>
    <m/>
    <m/>
    <s v="An online tool for you to share your ideas"/>
    <m/>
    <m/>
    <s v="1. Yes"/>
    <s v="2. No"/>
    <s v="A letter"/>
    <m/>
    <s v="A video that explains what inspectors found"/>
    <m/>
    <m/>
    <s v="Nothing to add here!"/>
    <s v="1. Yes"/>
    <s v="1. Yes"/>
    <s v="No thanks for asking!"/>
    <s v="I am a child or young person answering for myself"/>
    <s v="Primary school"/>
    <x v="2"/>
    <m/>
    <s v="Angus"/>
    <s v="No"/>
    <s v="ANON-51P4-YGP5-F"/>
    <m/>
    <m/>
    <d v="2025-11-24T11:20:41"/>
    <d v="2025-11-24T11:50:20"/>
    <d v="2025-11-24T11:49:45"/>
    <m/>
  </r>
  <r>
    <n v="248"/>
    <s v="1. Important👍"/>
    <s v="1. Important👍"/>
    <s v="1. Important👍"/>
    <s v="1. Important👍"/>
    <s v="1. Important👍"/>
    <s v="1. Important👍"/>
    <s v="1. Important👍"/>
    <s v="1. Important👍"/>
    <s v="1. Important👍"/>
    <s v="1. Important👍"/>
    <s v="1. Important👍"/>
    <s v="1. Important👍"/>
    <s v="1. Important👍"/>
    <s v="1. Important👍"/>
    <s v="1. Important👍"/>
    <s v="1. Important👍"/>
    <s v="1. Important👍"/>
    <s v="1. Important👍"/>
    <s v="No. They are all important."/>
    <s v="1. Yes"/>
    <s v="1. Yes"/>
    <s v="2. No"/>
    <s v="2. No"/>
    <s v="4. I’m not sure"/>
    <s v="My personel opinion is that at least once every 2 years . If possible."/>
    <s v="4. It should be different for each school, depending on what’s going on"/>
    <s v="1. Yes"/>
    <s v="1. Yes"/>
    <s v="A questionnaire"/>
    <s v="A discussion"/>
    <m/>
    <m/>
    <m/>
    <s v="4. Not Answered"/>
    <s v="1. Yes"/>
    <m/>
    <m/>
    <m/>
    <m/>
    <s v="Other – please write your ideas in the box below"/>
    <s v="Maybe the HMI could visit at an assembly or if not able video call."/>
    <s v="1. Yes"/>
    <s v="1. Yes"/>
    <s v="No. I think the questionare covered it all."/>
    <s v="I am a child or young person answering for myself"/>
    <s v="Primary school"/>
    <x v="2"/>
    <m/>
    <s v="South Lanarkshire"/>
    <s v="Yes"/>
    <s v="ANON-51P4-YH8C-6"/>
    <n v="1024830142"/>
    <m/>
    <d v="2025-10-30T13:56:55"/>
    <d v="2025-10-30T14:18:10"/>
    <d v="2025-10-30T14:17:39"/>
    <m/>
  </r>
  <r>
    <n v="426"/>
    <s v="1. Important👍"/>
    <s v="1. Important👍"/>
    <s v="1. Important👍"/>
    <s v="1. Important👍"/>
    <s v="1. Important👍"/>
    <s v="1. Important👍"/>
    <s v="1. Important👍"/>
    <s v="1. Important👍"/>
    <s v="1. Important👍"/>
    <s v="1. Important👍"/>
    <s v="3. I’m not sure 🤷‍♂️"/>
    <s v="2. Not important👎"/>
    <s v="1. Important👍"/>
    <s v="1. Important👍"/>
    <s v="1. Important👍"/>
    <s v="1. Important👍"/>
    <s v="3. I’m not sure 🤷‍♂️"/>
    <s v="1. Important👍"/>
    <s v="its all i need to tell"/>
    <s v="1. Yes"/>
    <s v="3. Not sure"/>
    <s v="3. Not sure"/>
    <s v="3. Not sure"/>
    <s v="1. At least once every 5 years"/>
    <s v="i don,t know"/>
    <s v="1. About 2 days - just enough time to get ready"/>
    <s v="3. Not sure"/>
    <s v="1. Yes"/>
    <s v="A questionnaire"/>
    <s v="A discussion"/>
    <m/>
    <m/>
    <m/>
    <s v="1. Yes"/>
    <s v="1. Yes"/>
    <m/>
    <s v="A report"/>
    <m/>
    <m/>
    <m/>
    <m/>
    <s v="1. Yes"/>
    <s v="1. Yes"/>
    <s v="nope_x000a_bye"/>
    <s v="I am a child or young person answering for myself"/>
    <s v="Primary school"/>
    <x v="2"/>
    <m/>
    <s v="Angus"/>
    <s v="Yes"/>
    <s v="ANON-51P4-YGD7-5"/>
    <n v="957466"/>
    <m/>
    <d v="2025-11-24T14:31:57"/>
    <d v="2025-11-24T14:48:17"/>
    <d v="2025-11-24T14:48:07"/>
    <m/>
  </r>
  <r>
    <n v="122"/>
    <s v="1. Important👍"/>
    <s v="1. Important👍"/>
    <s v="2. Not important👎"/>
    <s v="2. Not important👎"/>
    <s v="2. Not important👎"/>
    <s v="2. Not important👎"/>
    <s v="2. Not important👎"/>
    <s v="1. Important👍"/>
    <s v="1. Important👍"/>
    <s v="1. Important👍"/>
    <s v="1. Important👍"/>
    <s v="1. Important👍"/>
    <s v="1. Important👍"/>
    <s v="2. Not important👎"/>
    <s v="1. Important👍"/>
    <s v="1. Important👍"/>
    <s v="1. Important👍"/>
    <s v="1. Important👍"/>
    <s v="Forest school  I think you should look everywhere"/>
    <s v="3. Not sure"/>
    <s v="3. Not sure"/>
    <s v="3. Not sure"/>
    <s v="3. Not sure"/>
    <s v="3. At least once every 10 years"/>
    <s v="Once every ten years"/>
    <s v="3. About 3 or 4 weeks - a bit more time to get ready"/>
    <s v="2. No"/>
    <s v="2. No"/>
    <m/>
    <m/>
    <s v="An online tool for you to share your ideas"/>
    <m/>
    <s v="Send an email to the head teacher"/>
    <s v="2. No"/>
    <s v="2. No"/>
    <m/>
    <s v="A report"/>
    <m/>
    <m/>
    <m/>
    <s v="Ask them"/>
    <s v="3. Not sure"/>
    <s v="3. Not sure"/>
    <s v="Not sure"/>
    <s v="I am a child or young person answering for myself"/>
    <s v="Primary school"/>
    <x v="2"/>
    <m/>
    <s v="Aberdeenshire"/>
    <s v="Yes"/>
    <s v="ANON-51P4-YHD8-7"/>
    <n v="809399543"/>
    <m/>
    <d v="2025-10-10T10:00:41"/>
    <d v="2025-10-10T10:07:42"/>
    <d v="2025-10-10T10:07:37"/>
    <m/>
  </r>
  <r>
    <n v="149"/>
    <s v="1. Important👍"/>
    <s v="1. Important👍"/>
    <s v="1. Important👍"/>
    <s v="1. Important👍"/>
    <s v="1. Important👍"/>
    <s v="1. Important👍"/>
    <s v="1. Important👍"/>
    <s v="1. Important👍"/>
    <s v="1. Important👍"/>
    <s v="1. Important👍"/>
    <s v="1. Important👍"/>
    <s v="1. Important👍"/>
    <s v="1. Important👍"/>
    <s v="1. Important👍"/>
    <s v="1. Important👍"/>
    <s v="1. Important👍"/>
    <s v="1. Important👍"/>
    <s v="1. Important👍"/>
    <s v="i dont know"/>
    <s v="3. Not sure"/>
    <s v="1. Yes"/>
    <s v="3. Not sure"/>
    <s v="3. Not sure"/>
    <s v="1. At least once every 5 years"/>
    <s v="i dont know"/>
    <s v="5. I’m not sure"/>
    <s v="4. Not Answered"/>
    <s v="4. Not Answered"/>
    <s v="A questionnaire"/>
    <s v="A discussion"/>
    <m/>
    <m/>
    <m/>
    <s v="3. Not sure"/>
    <s v="3. Not sure"/>
    <m/>
    <m/>
    <m/>
    <s v="I’m not sure"/>
    <m/>
    <m/>
    <s v="1. Yes"/>
    <s v="3. Not sure"/>
    <s v="not sure"/>
    <s v="I am a child or young person answering for myself"/>
    <s v="Primary school"/>
    <x v="2"/>
    <m/>
    <s v="Angus"/>
    <s v="Yes"/>
    <s v="ANON-51P4-YHUE-5"/>
    <n v="779860133"/>
    <m/>
    <d v="2025-10-22T09:12:48"/>
    <d v="2025-10-22T09:23:48"/>
    <d v="2025-10-22T09:21:12"/>
    <m/>
  </r>
  <r>
    <n v="218"/>
    <s v="1. Important👍"/>
    <s v="1. Important👍"/>
    <s v="1. Important👍"/>
    <s v="3. I’m not sure 🤷‍♂️"/>
    <s v="1. Important👍"/>
    <s v="3. I’m not sure 🤷‍♂️"/>
    <s v="1. Important👍"/>
    <s v="1. Important👍"/>
    <s v="1. Important👍"/>
    <s v="1. Important👍"/>
    <s v="1. Important👍"/>
    <s v="1. Important👍"/>
    <s v="3. I’m not sure 🤷‍♂️"/>
    <s v="3. I’m not sure 🤷‍♂️"/>
    <s v="1. Important👍"/>
    <s v="1. Important👍"/>
    <s v="3. I’m not sure 🤷‍♂️"/>
    <s v="3. I’m not sure 🤷‍♂️"/>
    <m/>
    <s v="1. Yes"/>
    <s v="3. Not sure"/>
    <s v="3. Not sure"/>
    <s v="1. Yes"/>
    <s v="1. At least once every 5 years"/>
    <m/>
    <s v="4. It should be different for each school, depending on what’s going on"/>
    <s v="1. Yes"/>
    <s v="4. Not Answered"/>
    <s v="A questionnaire"/>
    <s v="A discussion"/>
    <m/>
    <m/>
    <m/>
    <s v="3. Not sure"/>
    <s v="3. Not sure"/>
    <s v="A letter"/>
    <m/>
    <s v="A video that explains what inspectors found"/>
    <m/>
    <m/>
    <m/>
    <s v="1. Yes"/>
    <s v="1. Yes"/>
    <s v="Not sure"/>
    <s v="I am a child or young person answering for myself"/>
    <s v="Primary school"/>
    <x v="2"/>
    <m/>
    <s v="Scottish Borders"/>
    <s v="No"/>
    <s v="ANON-51P4-YHM4-C"/>
    <m/>
    <m/>
    <d v="2025-10-29T09:58:20"/>
    <d v="2025-10-29T10:20:44"/>
    <d v="2025-10-29T10:19:48"/>
    <m/>
  </r>
  <r>
    <n v="340"/>
    <s v="1. Important👍"/>
    <s v="1. Important👍"/>
    <s v="1. Important👍"/>
    <s v="1. Important👍"/>
    <s v="1. Important👍"/>
    <s v="3. I’m not sure 🤷‍♂️"/>
    <s v="3. I’m not sure 🤷‍♂️"/>
    <s v="1. Important👍"/>
    <s v="1. Important👍"/>
    <s v="3. I’m not sure 🤷‍♂️"/>
    <s v="3. I’m not sure 🤷‍♂️"/>
    <s v="1. Important👍"/>
    <s v="1. Important👍"/>
    <s v="1. Important👍"/>
    <s v="3. I’m not sure 🤷‍♂️"/>
    <s v="1. Important👍"/>
    <s v="1. Important👍"/>
    <s v="1. Important👍"/>
    <m/>
    <s v="1. Yes"/>
    <s v="1. Yes"/>
    <s v="1. Yes"/>
    <s v="2. No"/>
    <s v="1. At least once every 5 years"/>
    <s v="Or maybe 3"/>
    <s v="2. About 2 and a half weeks - the same as it is now"/>
    <s v="1. Yes"/>
    <s v="2. No"/>
    <s v="A questionnaire"/>
    <s v="A discussion"/>
    <s v="An online tool for you to share your ideas"/>
    <m/>
    <m/>
    <s v="2. No"/>
    <s v="2. No"/>
    <m/>
    <m/>
    <s v="A video that explains what inspectors found"/>
    <m/>
    <m/>
    <m/>
    <s v="1. Yes"/>
    <s v="3. Not sure"/>
    <s v="Stay in class longer"/>
    <s v="I am a child or young person answering for myself"/>
    <s v="Primary school"/>
    <x v="2"/>
    <m/>
    <s v="Angus"/>
    <s v="Yes"/>
    <s v="ANON-51P4-YGN9-H"/>
    <n v="984438070"/>
    <m/>
    <d v="2025-11-17T11:02:12"/>
    <d v="2025-11-17T11:30:17"/>
    <d v="2025-11-17T11:29:35"/>
    <m/>
  </r>
  <r>
    <n v="74"/>
    <s v="1. Important👍"/>
    <s v="1. Important👍"/>
    <s v="1. Important👍"/>
    <s v="1. Important👍"/>
    <s v="1. Important👍"/>
    <s v="1. Important👍"/>
    <s v="1. Important👍"/>
    <s v="1. Important👍"/>
    <s v="1. Important👍"/>
    <s v="1. Important👍"/>
    <s v="1. Important👍"/>
    <s v="1. Important👍"/>
    <s v="1. Important👍"/>
    <s v="1. Important👍"/>
    <s v="1. Important👍"/>
    <s v="1. Important👍"/>
    <s v="1. Important👍"/>
    <s v="2. Not important👎"/>
    <m/>
    <s v="1. Yes"/>
    <s v="1. Yes"/>
    <s v="2. No"/>
    <s v="2. No"/>
    <s v="1. At least once every 5 years"/>
    <m/>
    <s v="3. About 3 or 4 weeks - a bit more time to get ready"/>
    <s v="2. No"/>
    <s v="2. No"/>
    <m/>
    <s v="A discussion"/>
    <s v="An online tool for you to share your ideas"/>
    <m/>
    <m/>
    <s v="2. No"/>
    <s v="1. Yes"/>
    <s v="A letter"/>
    <s v="A report"/>
    <m/>
    <m/>
    <m/>
    <m/>
    <s v="1. Yes"/>
    <s v="1. Yes"/>
    <s v="Tell children how they’ve done after the report"/>
    <s v="I am a child or young person answering for myself"/>
    <s v="Primary school"/>
    <x v="2"/>
    <m/>
    <s v="Aberdeenshire"/>
    <s v="Yes"/>
    <s v="ANON-51P4-YHCY-7"/>
    <n v="408397393"/>
    <m/>
    <d v="2025-10-01T12:44:28"/>
    <d v="2025-10-01T13:12:01"/>
    <d v="2025-10-01T13:11:30"/>
    <m/>
  </r>
  <r>
    <n v="252"/>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2. No"/>
    <s v="2. No"/>
    <s v="5. Not Answered"/>
    <s v="every 3 years"/>
    <s v="5. I’m not sure"/>
    <s v="2. No"/>
    <s v="1. Yes"/>
    <s v="A questionnaire"/>
    <m/>
    <m/>
    <m/>
    <m/>
    <s v="2. No"/>
    <s v="1. Yes"/>
    <m/>
    <s v="A report"/>
    <s v="A video that explains what inspectors found"/>
    <m/>
    <m/>
    <s v="or you could so a  call / face time"/>
    <s v="1. Yes"/>
    <s v="1. Yes"/>
    <s v="the school should not be told if the inspectors are coming because schools could be changing stuff on the day it happens."/>
    <s v="I am a child or young person answering for myself"/>
    <s v="Primary school"/>
    <x v="2"/>
    <m/>
    <s v="South Lanarkshire"/>
    <s v="Yes"/>
    <s v="ANON-51P4-YH3V-M"/>
    <n v="544430607"/>
    <m/>
    <d v="2025-10-30T13:56:47"/>
    <d v="2025-10-30T14:20:04"/>
    <d v="2025-10-30T14:19:46"/>
    <m/>
  </r>
  <r>
    <n v="413"/>
    <s v="1. Important👍"/>
    <s v="1. Important👍"/>
    <s v="1. Important👍"/>
    <s v="1. Important👍"/>
    <s v="1. Important👍"/>
    <s v="1. Important👍"/>
    <s v="1. Important👍"/>
    <s v="1. Important👍"/>
    <s v="1. Important👍"/>
    <s v="1. Important👍"/>
    <s v="1. Important👍"/>
    <s v="1. Important👍"/>
    <s v="1. Important👍"/>
    <s v="1. Important👍"/>
    <s v="1. Important👍"/>
    <s v="1. Important👍"/>
    <s v="1. Important👍"/>
    <s v="1. Important👍"/>
    <s v="They should see how well the children understand the teachers when they are learning something new."/>
    <s v="1. Yes"/>
    <s v="2. No"/>
    <s v="3. Not sure"/>
    <s v="2. No"/>
    <s v="4. I’m not sure"/>
    <s v="inspecters should inspect at least every year."/>
    <s v="4. It should be different for each school, depending on what’s going on"/>
    <s v="1. Yes"/>
    <s v="1. Yes"/>
    <s v="A questionnaire"/>
    <m/>
    <m/>
    <s v="Other – please write your ideas in the box below"/>
    <s v="they should ask them what they have learned while theyre learning about and how well the learning going on and if they understand and they should also ask how the children listen to the teacher when it is noisy and intense"/>
    <s v="1. Yes"/>
    <s v="3. Not sure"/>
    <s v="A letter"/>
    <s v="A report"/>
    <m/>
    <m/>
    <s v="Other – please write your ideas in the box below"/>
    <s v="They should tell the head teacher first then give them a letter with a report in it or they come into the classroom"/>
    <s v="1. Yes"/>
    <s v="1. Yes"/>
    <s v="They could give them a job with all the stuff they are learning about or what they have learnt so far in the year in primary then the inspecters will ask them what has been happining at lunch or break bad or good."/>
    <s v="I am a child or young person answering for myself"/>
    <s v="Primary school"/>
    <x v="2"/>
    <m/>
    <s v="Angus"/>
    <s v="Yes"/>
    <s v="ANON-51P4-YGCT-1"/>
    <n v="689292405"/>
    <m/>
    <d v="2025-11-24T11:28:52"/>
    <d v="2025-11-24T11:58:31"/>
    <d v="2025-11-24T11:57:20"/>
    <m/>
  </r>
  <r>
    <n v="193"/>
    <s v="1. Important👍"/>
    <s v="1. Important👍"/>
    <s v="1. Important👍"/>
    <s v="1. Important👍"/>
    <s v="1. Important👍"/>
    <s v="1. Important👍"/>
    <s v="1. Important👍"/>
    <s v="1. Important👍"/>
    <s v="1. Important👍"/>
    <s v="1. Important👍"/>
    <s v="1. Important👍"/>
    <s v="3. I’m not sure 🤷‍♂️"/>
    <s v="1. Important👍"/>
    <s v="1. Important👍"/>
    <s v="1. Important👍"/>
    <s v="1. Important👍"/>
    <s v="1. Important👍"/>
    <s v="1. Important👍"/>
    <s v="How well the children collaborate."/>
    <s v="1. Yes"/>
    <s v="1. Yes"/>
    <s v="1. Yes"/>
    <s v="1. Yes"/>
    <s v="1. At least once every 5 years"/>
    <s v="If you are doing an inspection do more than one day."/>
    <s v="2. About 2 and a half weeks - the same as it is now"/>
    <s v="1. Yes"/>
    <s v="1. Yes"/>
    <m/>
    <s v="A discussion"/>
    <m/>
    <s v="Other – please write your ideas in the box below"/>
    <s v="If you have houses in your  school you could bring it up at a house meeting."/>
    <s v="2. No"/>
    <s v="1. Yes"/>
    <m/>
    <m/>
    <s v="A video that explains what inspectors found"/>
    <m/>
    <m/>
    <m/>
    <s v="1. Yes"/>
    <s v="3. Not sure"/>
    <s v="They should make it be more exciting than nerve-racking."/>
    <s v="I am a child or young person answering for myself"/>
    <s v="Primary school"/>
    <x v="2"/>
    <m/>
    <s v="Inverclyde"/>
    <s v="Yes"/>
    <s v="ANON-51P4-YHV1-J"/>
    <n v="971943444"/>
    <m/>
    <d v="2025-10-28T11:49:48"/>
    <d v="2025-10-28T12:12:05"/>
    <d v="2025-10-28T12:11:51"/>
    <m/>
  </r>
  <r>
    <n v="285"/>
    <s v="3. I’m not sure 🤷‍♂️"/>
    <s v="1. Important👍"/>
    <s v="1. Important👍"/>
    <s v="1. Important👍"/>
    <s v="3. I’m not sure 🤷‍♂️"/>
    <s v="1. Important👍"/>
    <s v="1. Important👍"/>
    <s v="1. Important👍"/>
    <s v="1. Important👍"/>
    <s v="1. Important👍"/>
    <s v="1. Important👍"/>
    <s v="1. Important👍"/>
    <s v="1. Important👍"/>
    <s v="1. Important👍"/>
    <s v="1. Important👍"/>
    <s v="4. N/A"/>
    <s v="1. Important👍"/>
    <s v="1. Important👍"/>
    <s v="The lunches we need better ones! The playground, The classrooms, The bathrooms."/>
    <s v="1. Yes"/>
    <s v="1. Yes"/>
    <s v="3. Not sure"/>
    <s v="3. Not sure"/>
    <s v="1. At least once every 5 years"/>
    <s v="Maybe to see how the school are doing maybe twice a year"/>
    <s v="2. About 2 and a half weeks - the same as it is now"/>
    <s v="1. Yes"/>
    <s v="1. Yes"/>
    <m/>
    <m/>
    <m/>
    <s v="Other – please write your ideas in the box below"/>
    <s v="An online website or app to tell them their true feelings without being watched or under pressure"/>
    <s v="3. Not sure"/>
    <s v="1. Yes"/>
    <s v="A letter"/>
    <m/>
    <m/>
    <m/>
    <s v="Other – please write your ideas in the box below"/>
    <s v="A online message a face to face message"/>
    <s v="1. Yes"/>
    <s v="1. Yes"/>
    <s v="To come to the school for a week to see what’s happening or come unexpectedly so they cannot prepare so you see what’s really going on"/>
    <s v="I am a child or young person answering for myself"/>
    <s v="Primary school"/>
    <x v="2"/>
    <m/>
    <s v="East Renfrewshire"/>
    <s v="No"/>
    <s v="ANON-51P4-YH6F-7"/>
    <m/>
    <m/>
    <d v="2025-11-06T14:27:21"/>
    <d v="2025-11-06T14:37:26"/>
    <d v="2025-11-06T14:37:03"/>
    <m/>
  </r>
  <r>
    <n v="255"/>
    <s v="1. Important👍"/>
    <s v="1. Important👍"/>
    <s v="1. Important👍"/>
    <s v="1. Important👍"/>
    <s v="1. Important👍"/>
    <s v="1. Important👍"/>
    <s v="1. Important👍"/>
    <s v="1. Important👍"/>
    <s v="1. Important👍"/>
    <s v="1. Important👍"/>
    <s v="1. Important👍"/>
    <s v="1. Important👍"/>
    <s v="1. Important👍"/>
    <s v="1. Important👍"/>
    <s v="1. Important👍"/>
    <s v="1. Important👍"/>
    <s v="1. Important👍"/>
    <s v="1. Important👍"/>
    <s v="how well the art and pe is in our school"/>
    <s v="1. Yes"/>
    <s v="2. No"/>
    <s v="2. No"/>
    <s v="1. Yes"/>
    <s v="4. I’m not sure"/>
    <s v="every 2 years bc i say so"/>
    <s v="5. I’m not sure"/>
    <s v="2. No"/>
    <s v="1. Yes"/>
    <m/>
    <s v="A discussion"/>
    <s v="An online tool for you to share your ideas"/>
    <m/>
    <m/>
    <s v="1. Yes"/>
    <s v="1. Yes"/>
    <m/>
    <m/>
    <m/>
    <m/>
    <s v="Other – please write your ideas in the box below"/>
    <s v="at asembaly_x000a_online insta/facebook"/>
    <s v="1. Yes"/>
    <s v="1. Yes"/>
    <s v="to make shuer the school does not know about the inspection so then the schools how are bad will endup beacuming good"/>
    <s v="I am a child or young person answering for myself"/>
    <s v="Primary school"/>
    <x v="2"/>
    <m/>
    <s v="South Lanarkshire"/>
    <s v="No"/>
    <s v="ANON-51P4-YH88-U"/>
    <m/>
    <m/>
    <d v="2025-10-30T13:57:30"/>
    <d v="2025-10-30T14:23:16"/>
    <d v="2025-10-30T14:22:52"/>
    <m/>
  </r>
  <r>
    <n v="258"/>
    <s v="1. Important👍"/>
    <s v="1. Important👍"/>
    <s v="1. Important👍"/>
    <s v="1. Important👍"/>
    <s v="1. Important👍"/>
    <s v="1. Important👍"/>
    <s v="1. Important👍"/>
    <s v="1. Important👍"/>
    <s v="1. Important👍"/>
    <s v="1. Important👍"/>
    <s v="1. Important👍"/>
    <s v="2. Not important👎"/>
    <s v="1. Important👍"/>
    <s v="1. Important👍"/>
    <s v="1. Important👍"/>
    <s v="1. Important👍"/>
    <s v="1. Important👍"/>
    <s v="1. Important👍"/>
    <s v="making sure everyone has support and friendly teachers."/>
    <s v="1. Yes"/>
    <s v="3. Not sure"/>
    <s v="2. No"/>
    <s v="2. No"/>
    <s v="1. At least once every 5 years"/>
    <s v="We think every 3 years as we feel like it would be the perfect amount for inspections in school,its not too short nor too long."/>
    <s v="5. I’m not sure"/>
    <s v="3. Not sure"/>
    <s v="1. Yes"/>
    <m/>
    <m/>
    <m/>
    <s v="Other – please write your ideas in the box below"/>
    <s v="a zoom call or video"/>
    <s v="2. No"/>
    <s v="1. Yes"/>
    <m/>
    <s v="A report"/>
    <s v="A video that explains what inspectors found"/>
    <m/>
    <s v="Other – please write your ideas in the box below"/>
    <s v="We think these ideas are good,but also have a zoom meeting/call to talk about how well their school is doing,and what they could improve on."/>
    <s v="1. Yes"/>
    <s v="1. Yes"/>
    <s v="We think that every 3 years would be the perfect amount for inspectors coming into schools,its not to quick and not too short."/>
    <s v="I am a child or young person answering for myself"/>
    <s v="Primary school"/>
    <x v="2"/>
    <m/>
    <s v="South Lanarkshire"/>
    <s v="Yes"/>
    <s v="ANON-51P4-YH8Q-M"/>
    <n v="196694310"/>
    <m/>
    <d v="2025-10-30T13:56:50"/>
    <d v="2025-10-30T14:24:08"/>
    <d v="2025-10-30T14:23:46"/>
    <m/>
  </r>
  <r>
    <n v="194"/>
    <s v="1. Important👍"/>
    <s v="1. Important👍"/>
    <s v="1. Important👍"/>
    <s v="1. Important👍"/>
    <s v="1. Important👍"/>
    <s v="1. Important👍"/>
    <s v="1. Important👍"/>
    <s v="1. Important👍"/>
    <s v="1. Important👍"/>
    <s v="1. Important👍"/>
    <s v="1. Important👍"/>
    <s v="1. Important👍"/>
    <s v="1. Important👍"/>
    <s v="1. Important👍"/>
    <s v="1. Important👍"/>
    <s v="1. Important👍"/>
    <s v="1. Important👍"/>
    <s v="1. Important👍"/>
    <s v="I think they should learn a bit more about student groups because it is very important that students voices are heard !"/>
    <s v="1. Yes"/>
    <s v="1. Yes"/>
    <s v="1. Yes"/>
    <s v="1. Yes"/>
    <s v="1. At least once every 5 years"/>
    <s v="as pupils we think the school should be inspected at least once every year"/>
    <s v="2. About 2 and a half weeks - the same as it is now"/>
    <s v="1. Yes"/>
    <s v="1. Yes"/>
    <s v="A questionnaire"/>
    <s v="A discussion"/>
    <m/>
    <m/>
    <m/>
    <s v="1. Yes"/>
    <s v="1. Yes"/>
    <m/>
    <s v="A report"/>
    <s v="A video that explains what inspectors found"/>
    <m/>
    <m/>
    <m/>
    <s v="1. Yes"/>
    <s v="1. Yes"/>
    <s v="We think there is nothing wrong ,we like how our captains get the responsibility to tour inspectors around the school."/>
    <s v="I am a child or young person answering for myself"/>
    <s v="Primary school"/>
    <x v="2"/>
    <m/>
    <s v="East Ayrshire"/>
    <s v="Yes"/>
    <s v="ANON-51P4-YHVC-4"/>
    <n v="720956441"/>
    <m/>
    <d v="2025-10-28T11:52:13"/>
    <d v="2025-10-28T12:14:26"/>
    <d v="2025-10-28T12:14:04"/>
    <m/>
  </r>
  <r>
    <n v="109"/>
    <s v="1. Important👍"/>
    <s v="1. Important👍"/>
    <s v="1. Important👍"/>
    <s v="1. Important👍"/>
    <s v="1. Important👍"/>
    <s v="1. Important👍"/>
    <s v="1. Important👍"/>
    <s v="1. Important👍"/>
    <s v="1. Important👍"/>
    <s v="1. Important👍"/>
    <s v="1. Important👍"/>
    <s v="3. I’m not sure 🤷‍♂️"/>
    <s v="1. Important👍"/>
    <s v="1. Important👍"/>
    <s v="1. Important👍"/>
    <s v="1. Important👍"/>
    <s v="1. Important👍"/>
    <s v="1. Important👍"/>
    <m/>
    <s v="1. Yes"/>
    <s v="2. No"/>
    <s v="1. Yes"/>
    <s v="2. No"/>
    <s v="2. At least once every 7 years"/>
    <s v="Happy with how it is just now."/>
    <s v="3. About 3 or 4 weeks - a bit more time to get ready"/>
    <s v="1. Yes"/>
    <s v="1. Yes"/>
    <m/>
    <s v="A discussion"/>
    <s v="An online tool for you to share your ideas"/>
    <m/>
    <m/>
    <s v="1. Yes"/>
    <s v="1. Yes"/>
    <s v="A letter"/>
    <m/>
    <m/>
    <m/>
    <m/>
    <m/>
    <s v="1. Yes"/>
    <s v="1. Yes"/>
    <s v="We were quite happy with how our inspection went. We were made to feel comfortable._x000a__x000a_We think our HTs could be part of discussions because they are really nice but for some schools their HT might not be so nice so they might be better to not be in discussions."/>
    <s v="I am a child or young person answering for myself"/>
    <s v="Primary school"/>
    <x v="2"/>
    <m/>
    <s v="Stirling"/>
    <s v="Yes"/>
    <s v="ANON-51P4-YHD1-Z"/>
    <n v="744193859"/>
    <m/>
    <d v="2025-10-09T13:59:23"/>
    <d v="2025-10-09T14:20:56"/>
    <d v="2025-10-09T14:20:36"/>
    <m/>
  </r>
  <r>
    <n v="99"/>
    <s v="1. Important👍"/>
    <s v="1. Important👍"/>
    <s v="1. Important👍"/>
    <s v="1. Important👍"/>
    <s v="1. Important👍"/>
    <s v="1. Important👍"/>
    <s v="1. Important👍"/>
    <s v="1. Important👍"/>
    <s v="1. Important👍"/>
    <s v="1. Important👍"/>
    <s v="1. Important👍"/>
    <s v="1. Important👍"/>
    <s v="1. Important👍"/>
    <s v="1. Important👍"/>
    <s v="1. Important👍"/>
    <s v="1. Important👍"/>
    <s v="1. Important👍"/>
    <s v="1. Important👍"/>
    <s v="I think inspectors should look at the whole, including breaks and lunch."/>
    <s v="1. Yes"/>
    <s v="1. Yes"/>
    <s v="3. Not sure"/>
    <s v="3. Not sure"/>
    <s v="2. At least once every 7 years"/>
    <s v="I think every 5 or 7 years, because every inspection is a lot of work, and by the end of the inspection, they have a lot of info that will probably take maybe a couple of years to improve your grade"/>
    <s v="1. About 2 days - just enough time to get ready"/>
    <s v="1. Yes"/>
    <s v="1. Yes"/>
    <m/>
    <m/>
    <m/>
    <s v="Other – please write your ideas in the box below"/>
    <s v="they could tell them, and maybe their senior teachers can ask them questions that the inspectors might ask."/>
    <s v="3. Not sure"/>
    <s v="1. Yes"/>
    <m/>
    <s v="A report"/>
    <s v="A video that explains what inspectors found"/>
    <m/>
    <m/>
    <s v="i think like a video for younger people and people who stuggle to read or cant really understand."/>
    <s v="1. Yes"/>
    <s v="1. Yes"/>
    <s v="You could maybe, if inspectors can't make it to the school, they could ask you about your school and you can tell them about diffrent places"/>
    <s v="I am a child or young person answering for myself"/>
    <s v="Primary school"/>
    <x v="2"/>
    <m/>
    <s v="Highland"/>
    <s v="Yes"/>
    <s v="ANON-51P4-YHE6-6"/>
    <n v="832972334"/>
    <m/>
    <d v="2025-10-08T12:00:05"/>
    <d v="2025-10-08T12:40:07"/>
    <d v="2025-10-08T12:39:38"/>
    <m/>
  </r>
  <r>
    <n v="38"/>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2. No"/>
    <s v="1. At least once every 5 years"/>
    <m/>
    <s v="4. It should be different for each school, depending on what’s going on"/>
    <s v="1. Yes"/>
    <s v="1. Yes"/>
    <s v="A questionnaire"/>
    <s v="A discussion"/>
    <m/>
    <m/>
    <m/>
    <s v="2. No"/>
    <s v="3. Not sure"/>
    <m/>
    <s v="A report"/>
    <s v="A video that explains what inspectors found"/>
    <m/>
    <m/>
    <m/>
    <s v="1. Yes"/>
    <s v="1. Yes"/>
    <m/>
    <s v="I am a child or young person answering for myself"/>
    <s v="Primary school"/>
    <x v="2"/>
    <m/>
    <s v="Stirling"/>
    <s v="No"/>
    <s v="ANON-51P4-YHWJ-C"/>
    <m/>
    <m/>
    <d v="2025-09-23T15:01:35"/>
    <d v="2025-09-23T15:08:28"/>
    <d v="2025-09-23T15:08:20"/>
    <m/>
  </r>
  <r>
    <n v="39"/>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3. About 3 or 4 weeks - a bit more time to get ready"/>
    <s v="1. Yes"/>
    <s v="1. Yes"/>
    <s v="A questionnaire"/>
    <m/>
    <m/>
    <m/>
    <m/>
    <s v="2. No"/>
    <s v="1. Yes"/>
    <m/>
    <m/>
    <s v="A video that explains what inspectors found"/>
    <m/>
    <m/>
    <m/>
    <s v="1. Yes"/>
    <s v="1. Yes"/>
    <m/>
    <s v="I am a child or young person answering for myself"/>
    <s v="Primary school"/>
    <x v="2"/>
    <m/>
    <s v="Stirling"/>
    <s v="No"/>
    <s v="ANON-51P4-YHWV-R"/>
    <m/>
    <m/>
    <d v="2025-09-23T15:01:36"/>
    <d v="2025-09-23T15:08:31"/>
    <d v="2025-09-23T15:08:15"/>
    <m/>
  </r>
  <r>
    <n v="40"/>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3. Not sure"/>
    <s v="2. No"/>
    <s v="1. At least once every 5 years"/>
    <s v="No"/>
    <s v="3. About 3 or 4 weeks - a bit more time to get ready"/>
    <s v="1. Yes"/>
    <s v="1. Yes"/>
    <s v="A questionnaire"/>
    <m/>
    <m/>
    <m/>
    <m/>
    <s v="1. Yes"/>
    <s v="1. Yes"/>
    <s v="A letter"/>
    <m/>
    <m/>
    <m/>
    <m/>
    <m/>
    <s v="1. Yes"/>
    <s v="1. Yes"/>
    <m/>
    <s v="I am a child or young person answering for myself"/>
    <s v="Primary school"/>
    <x v="2"/>
    <m/>
    <s v="Stirling"/>
    <s v="Yes"/>
    <s v="ANON-51P4-YHWW-S"/>
    <n v="513506235"/>
    <m/>
    <d v="2025-09-23T15:00:50"/>
    <d v="2025-09-23T15:08:46"/>
    <d v="2025-09-23T15:08:35"/>
    <m/>
  </r>
  <r>
    <n v="41"/>
    <s v="1. Important👍"/>
    <s v="1. Important👍"/>
    <s v="1. Important👍"/>
    <s v="1. Important👍"/>
    <s v="1. Important👍"/>
    <s v="1. Important👍"/>
    <s v="1. Important👍"/>
    <s v="1. Important👍"/>
    <s v="1. Important👍"/>
    <s v="1. Important👍"/>
    <s v="1. Important👍"/>
    <s v="1. Important👍"/>
    <s v="3. I’m not sure 🤷‍♂️"/>
    <s v="1. Important👍"/>
    <s v="1. Important👍"/>
    <s v="1. Important👍"/>
    <s v="1. Important👍"/>
    <s v="1. Important👍"/>
    <m/>
    <s v="1. Yes"/>
    <s v="1. Yes"/>
    <s v="3. Not sure"/>
    <s v="3. Not sure"/>
    <s v="4. I’m not sure"/>
    <m/>
    <s v="3. About 3 or 4 weeks - a bit more time to get ready"/>
    <s v="3. Not sure"/>
    <s v="1. Yes"/>
    <m/>
    <s v="A discussion"/>
    <m/>
    <m/>
    <m/>
    <s v="3. Not sure"/>
    <s v="3. Not sure"/>
    <m/>
    <m/>
    <m/>
    <m/>
    <s v="Other – please write your ideas in the box below"/>
    <s v="A disscution"/>
    <s v="1. Yes"/>
    <s v="1. Yes"/>
    <m/>
    <s v="I am a child or young person answering for myself"/>
    <s v="Primary school"/>
    <x v="2"/>
    <m/>
    <s v="Stirling"/>
    <s v="No"/>
    <s v="ANON-51P4-YHW7-S"/>
    <m/>
    <m/>
    <d v="2025-09-23T15:00:35"/>
    <d v="2025-09-23T15:09:10"/>
    <d v="2025-09-23T15:09:04"/>
    <m/>
  </r>
  <r>
    <n v="43"/>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1. Yes"/>
    <s v="3. Not sure"/>
    <s v="1. Yes"/>
    <s v="2. At least once every 7 years"/>
    <m/>
    <s v="2. About 2 and a half weeks - the same as it is now"/>
    <s v="1. Yes"/>
    <s v="1. Yes"/>
    <m/>
    <s v="A discussion"/>
    <s v="An online tool for you to share your ideas"/>
    <m/>
    <m/>
    <s v="1. Yes"/>
    <s v="1. Yes"/>
    <s v="A letter"/>
    <m/>
    <m/>
    <m/>
    <m/>
    <m/>
    <s v="1. Yes"/>
    <s v="1. Yes"/>
    <m/>
    <s v="I am a child or young person answering for myself"/>
    <s v="Primary school"/>
    <x v="2"/>
    <m/>
    <s v="Stirling"/>
    <s v="No"/>
    <s v="ANON-51P4-YHPH-3"/>
    <m/>
    <m/>
    <d v="2025-09-23T15:02:17"/>
    <d v="2025-09-23T15:10:03"/>
    <d v="2025-09-23T15:09:57"/>
    <m/>
  </r>
  <r>
    <n v="44"/>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2. About 2 and a half weeks - the same as it is now"/>
    <s v="1. Yes"/>
    <s v="1. Yes"/>
    <s v="A questionnaire"/>
    <s v="A discussion"/>
    <m/>
    <m/>
    <m/>
    <s v="1. Yes"/>
    <s v="1. Yes"/>
    <s v="A letter"/>
    <s v="A report"/>
    <m/>
    <m/>
    <m/>
    <m/>
    <s v="1. Yes"/>
    <s v="1. Yes"/>
    <m/>
    <s v="I am a child or young person answering for myself"/>
    <s v="Primary school"/>
    <x v="2"/>
    <m/>
    <s v="Stirling"/>
    <s v="No"/>
    <s v="ANON-51P4-YHWU-Q"/>
    <m/>
    <m/>
    <d v="2025-09-23T15:01:36"/>
    <d v="2025-09-23T15:10:52"/>
    <d v="2025-09-23T15:10:43"/>
    <m/>
  </r>
  <r>
    <n v="45"/>
    <s v="1. Important👍"/>
    <s v="1. Important👍"/>
    <s v="3. I’m not sure 🤷‍♂️"/>
    <s v="1. Important👍"/>
    <s v="1. Important👍"/>
    <s v="1. Important👍"/>
    <s v="1. Important👍"/>
    <s v="1. Important👍"/>
    <s v="1. Important👍"/>
    <s v="1. Important👍"/>
    <s v="1. Important👍"/>
    <s v="1. Important👍"/>
    <s v="3. I’m not sure 🤷‍♂️"/>
    <s v="1. Important👍"/>
    <s v="1. Important👍"/>
    <s v="1. Important👍"/>
    <s v="1. Important👍"/>
    <s v="1. Important👍"/>
    <m/>
    <s v="3. Not sure"/>
    <s v="1. Yes"/>
    <s v="1. Yes"/>
    <s v="3. Not sure"/>
    <s v="1. At least once every 5 years"/>
    <m/>
    <s v="3. About 3 or 4 weeks - a bit more time to get ready"/>
    <s v="3. Not sure"/>
    <s v="3. Not sure"/>
    <s v="A questionnaire"/>
    <m/>
    <m/>
    <m/>
    <m/>
    <s v="1. Yes"/>
    <s v="1. Yes"/>
    <s v="A letter"/>
    <s v="A report"/>
    <m/>
    <m/>
    <m/>
    <m/>
    <s v="1. Yes"/>
    <s v="3. Not sure"/>
    <m/>
    <s v="I am a child or young person answering for myself"/>
    <s v="Primary school"/>
    <x v="2"/>
    <m/>
    <s v="Not Answered"/>
    <s v="No"/>
    <s v="ANON-51P4-YHPQ-C"/>
    <m/>
    <m/>
    <d v="2025-09-23T15:01:47"/>
    <d v="2025-09-23T15:10:55"/>
    <d v="2025-09-23T15:10:50"/>
    <m/>
  </r>
  <r>
    <n v="46"/>
    <s v="1. Important👍"/>
    <s v="1. Important👍"/>
    <s v="1. Important👍"/>
    <s v="1. Important👍"/>
    <s v="1. Important👍"/>
    <s v="1. Important👍"/>
    <s v="1. Important👍"/>
    <s v="1. Important👍"/>
    <s v="1. Important👍"/>
    <s v="3. I’m not sure 🤷‍♂️"/>
    <s v="1. Important👍"/>
    <s v="1. Important👍"/>
    <s v="1. Important👍"/>
    <s v="3. I’m not sure 🤷‍♂️"/>
    <s v="1. Important👍"/>
    <s v="3. I’m not sure 🤷‍♂️"/>
    <s v="1. Important👍"/>
    <s v="1. Important👍"/>
    <m/>
    <s v="1. Yes"/>
    <s v="1. Yes"/>
    <s v="3. Not sure"/>
    <s v="3. Not sure"/>
    <s v="1. At least once every 5 years"/>
    <m/>
    <s v="3. About 3 or 4 weeks - a bit more time to get ready"/>
    <s v="1. Yes"/>
    <s v="1. Yes"/>
    <s v="A questionnaire"/>
    <m/>
    <m/>
    <m/>
    <m/>
    <s v="1. Yes"/>
    <s v="1. Yes"/>
    <s v="A letter"/>
    <m/>
    <m/>
    <m/>
    <m/>
    <m/>
    <s v="1. Yes"/>
    <s v="1. Yes"/>
    <m/>
    <s v="I am a child or young person answering for myself"/>
    <s v="Primary school"/>
    <x v="2"/>
    <m/>
    <s v="Stirling"/>
    <s v="No"/>
    <s v="ANON-51P4-YHP4-F"/>
    <m/>
    <m/>
    <d v="2025-09-23T15:01:53"/>
    <d v="2025-09-23T15:11:05"/>
    <d v="2025-09-23T15:10:51"/>
    <m/>
  </r>
  <r>
    <n v="47"/>
    <s v="1. Important👍"/>
    <s v="1. Important👍"/>
    <s v="1. Important👍"/>
    <s v="1. Important👍"/>
    <s v="1. Important👍"/>
    <s v="1. Important👍"/>
    <s v="1. Important👍"/>
    <s v="1. Important👍"/>
    <s v="1. Important👍"/>
    <s v="1. Important👍"/>
    <s v="1. Important👍"/>
    <s v="1. Important👍"/>
    <s v="1. Important👍"/>
    <s v="1. Important👍"/>
    <s v="1. Important👍"/>
    <s v="1. Important👍"/>
    <s v="1. Important👍"/>
    <s v="1. Important👍"/>
    <s v="do you feel treeted in school"/>
    <s v="1. Yes"/>
    <s v="3. Not sure"/>
    <s v="1. Yes"/>
    <s v="2. No"/>
    <s v="2. At least once every 7 years"/>
    <m/>
    <s v="2. About 2 and a half weeks - the same as it is now"/>
    <s v="2. No"/>
    <s v="1. Yes"/>
    <s v="A questionnaire"/>
    <s v="A discussion"/>
    <m/>
    <m/>
    <m/>
    <s v="2. No"/>
    <s v="1. Yes"/>
    <s v="A letter"/>
    <s v="A report"/>
    <s v="A video that explains what inspectors found"/>
    <m/>
    <m/>
    <m/>
    <s v="1. Yes"/>
    <s v="1. Yes"/>
    <m/>
    <s v="I am a child or young person answering for myself"/>
    <s v="Primary school"/>
    <x v="2"/>
    <m/>
    <s v="Stirling"/>
    <s v="No"/>
    <s v="ANON-51P4-YHP1-C"/>
    <m/>
    <m/>
    <d v="2025-09-23T15:01:48"/>
    <d v="2025-09-23T15:11:39"/>
    <d v="2025-09-23T15:11:34"/>
    <m/>
  </r>
  <r>
    <n v="48"/>
    <s v="1. Important👍"/>
    <s v="1. Important👍"/>
    <s v="1. Important👍"/>
    <s v="1. Important👍"/>
    <s v="1. Important👍"/>
    <s v="1. Important👍"/>
    <s v="1. Important👍"/>
    <s v="1. Important👍"/>
    <s v="1. Important👍"/>
    <s v="1. Important👍"/>
    <s v="1. Important👍"/>
    <s v="1. Important👍"/>
    <s v="1. Important👍"/>
    <s v="1. Important👍"/>
    <s v="1. Important👍"/>
    <s v="1. Important👍"/>
    <s v="1. Important👍"/>
    <s v="1. Important👍"/>
    <s v="the school to have less notice and for 1 week instead of 2,3,4 weeks"/>
    <s v="1. Yes"/>
    <s v="3. Not sure"/>
    <s v="3. Not sure"/>
    <s v="2. No"/>
    <s v="2. At least once every 7 years"/>
    <m/>
    <s v="1. About 2 days - just enough time to get ready"/>
    <s v="1. Yes"/>
    <s v="3. Not sure"/>
    <m/>
    <m/>
    <s v="An online tool for you to share your ideas"/>
    <m/>
    <m/>
    <s v="3. Not sure"/>
    <s v="3. Not sure"/>
    <m/>
    <s v="A report"/>
    <s v="A video that explains what inspectors found"/>
    <m/>
    <m/>
    <m/>
    <s v="3. Not sure"/>
    <s v="3. Not sure"/>
    <m/>
    <s v="I am a child or young person answering for myself"/>
    <s v="Primary school"/>
    <x v="2"/>
    <m/>
    <s v="Stirling"/>
    <s v="No"/>
    <s v="ANON-51P4-YHWR-M"/>
    <m/>
    <m/>
    <d v="2025-09-23T15:01:37"/>
    <d v="2025-09-23T15:12:21"/>
    <d v="2025-09-23T15:12:14"/>
    <m/>
  </r>
  <r>
    <n v="49"/>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3. Not sure"/>
    <s v="1. At least once every 5 years"/>
    <m/>
    <s v="3. About 3 or 4 weeks - a bit more time to get ready"/>
    <s v="1. Yes"/>
    <s v="3. Not sure"/>
    <m/>
    <m/>
    <s v="An online tool for you to share your ideas"/>
    <m/>
    <m/>
    <s v="3. Not sure"/>
    <s v="3. Not sure"/>
    <s v="A letter"/>
    <m/>
    <m/>
    <m/>
    <m/>
    <m/>
    <s v="1. Yes"/>
    <s v="1. Yes"/>
    <m/>
    <s v="I am a child or young person answering for myself"/>
    <s v="Primary school"/>
    <x v="2"/>
    <m/>
    <s v="Stirling"/>
    <s v="Yes"/>
    <s v="ANON-51P4-YHW3-N"/>
    <n v="32063344"/>
    <m/>
    <d v="2025-09-23T15:01:33"/>
    <d v="2025-09-23T15:12:26"/>
    <d v="2025-09-23T15:12:18"/>
    <m/>
  </r>
  <r>
    <n v="50"/>
    <s v="1. Important👍"/>
    <s v="1. Important👍"/>
    <s v="1. Important👍"/>
    <s v="1. Important👍"/>
    <s v="1. Important👍"/>
    <s v="1. Important👍"/>
    <s v="1. Important👍"/>
    <s v="1. Important👍"/>
    <s v="1. Important👍"/>
    <s v="1. Important👍"/>
    <s v="1. Important👍"/>
    <s v="1. Important👍"/>
    <s v="3. I’m not sure 🤷‍♂️"/>
    <s v="1. Important👍"/>
    <s v="1. Important👍"/>
    <s v="1. Important👍"/>
    <s v="3. I’m not sure 🤷‍♂️"/>
    <s v="1. Important👍"/>
    <m/>
    <s v="1. Yes"/>
    <s v="3. Not sure"/>
    <s v="3. Not sure"/>
    <s v="1. Yes"/>
    <s v="4. I’m not sure"/>
    <m/>
    <s v="2. About 2 and a half weeks - the same as it is now"/>
    <s v="3. Not sure"/>
    <s v="3. Not sure"/>
    <m/>
    <s v="A discussion"/>
    <m/>
    <m/>
    <m/>
    <s v="1. Yes"/>
    <s v="1. Yes"/>
    <m/>
    <s v="A report"/>
    <s v="A video that explains what inspectors found"/>
    <m/>
    <m/>
    <m/>
    <s v="1. Yes"/>
    <s v="2. No"/>
    <m/>
    <s v="I am a child or young person answering for myself"/>
    <s v="Primary school"/>
    <x v="2"/>
    <m/>
    <s v="Stirling"/>
    <s v="No"/>
    <s v="ANON-51P4-YHWG-9"/>
    <m/>
    <m/>
    <d v="2025-09-23T15:01:40"/>
    <d v="2025-09-23T15:12:37"/>
    <d v="2025-09-23T15:12:29"/>
    <m/>
  </r>
  <r>
    <n v="51"/>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2. No"/>
    <s v="4. I’m not sure"/>
    <m/>
    <s v="5. I’m not sure"/>
    <s v="1. Yes"/>
    <s v="2. No"/>
    <s v="A questionnaire"/>
    <m/>
    <m/>
    <m/>
    <m/>
    <s v="1. Yes"/>
    <s v="3. Not sure"/>
    <m/>
    <s v="A report"/>
    <m/>
    <m/>
    <m/>
    <m/>
    <s v="1. Yes"/>
    <s v="1. Yes"/>
    <m/>
    <s v="I am a child or young person answering for myself"/>
    <s v="Primary school"/>
    <x v="2"/>
    <m/>
    <s v="Stirling"/>
    <s v="No"/>
    <s v="ANON-51P4-YHWE-7"/>
    <m/>
    <m/>
    <d v="2025-09-23T15:01:38"/>
    <d v="2025-09-23T15:12:40"/>
    <d v="2025-09-23T15:12:21"/>
    <m/>
  </r>
  <r>
    <n v="52"/>
    <s v="1. Important👍"/>
    <s v="1. Important👍"/>
    <s v="1. Important👍"/>
    <s v="1. Important👍"/>
    <s v="1. Important👍"/>
    <s v="1. Important👍"/>
    <s v="1. Important👍"/>
    <s v="1. Important👍"/>
    <s v="1. Important👍"/>
    <s v="1. Important👍"/>
    <s v="1. Important👍"/>
    <s v="1. Important👍"/>
    <s v="3. I’m not sure 🤷‍♂️"/>
    <s v="1. Important👍"/>
    <s v="1. Important👍"/>
    <s v="1. Important👍"/>
    <s v="1. Important👍"/>
    <s v="1. Important👍"/>
    <m/>
    <s v="1. Yes"/>
    <s v="1. Yes"/>
    <s v="1. Yes"/>
    <s v="3. Not sure"/>
    <s v="1. At least once every 5 years"/>
    <m/>
    <s v="1. About 2 days - just enough time to get ready"/>
    <s v="1. Yes"/>
    <s v="1. Yes"/>
    <m/>
    <s v="A discussion"/>
    <m/>
    <m/>
    <m/>
    <s v="1. Yes"/>
    <s v="1. Yes"/>
    <s v="A letter"/>
    <s v="A report"/>
    <s v="A video that explains what inspectors found"/>
    <m/>
    <m/>
    <m/>
    <s v="1. Yes"/>
    <s v="1. Yes"/>
    <m/>
    <s v="I am a child or young person answering for myself"/>
    <s v="Primary school"/>
    <x v="2"/>
    <m/>
    <s v="Stirling"/>
    <s v="No"/>
    <s v="ANON-51P4-YHWA-3"/>
    <m/>
    <m/>
    <d v="2025-09-23T15:01:41"/>
    <d v="2025-09-23T15:12:45"/>
    <d v="2025-09-23T15:12:40"/>
    <m/>
  </r>
  <r>
    <n v="5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2. No"/>
    <s v="1. At least once every 5 years"/>
    <m/>
    <s v="2. About 2 and a half weeks - the same as it is now"/>
    <s v="1. Yes"/>
    <s v="1. Yes"/>
    <s v="A questionnaire"/>
    <m/>
    <m/>
    <m/>
    <s v="Maybe a 6 page questionnaire"/>
    <s v="1. Yes"/>
    <s v="1. Yes"/>
    <s v="A letter"/>
    <m/>
    <m/>
    <m/>
    <m/>
    <m/>
    <s v="2. No"/>
    <s v="1. Yes"/>
    <m/>
    <s v="I am a child or young person answering for myself"/>
    <s v="Primary school"/>
    <x v="2"/>
    <m/>
    <s v="Stirling"/>
    <s v="No"/>
    <s v="ANON-51P4-YHWK-D"/>
    <m/>
    <m/>
    <d v="2025-09-23T15:01:35"/>
    <d v="2025-09-23T15:16:04"/>
    <d v="2025-09-23T15:15:52"/>
    <m/>
  </r>
  <r>
    <n v="54"/>
    <s v="1. Important👍"/>
    <s v="1. Important👍"/>
    <s v="1. Important👍"/>
    <s v="1. Important👍"/>
    <s v="4. N/A"/>
    <s v="1. Important👍"/>
    <s v="3. I’m not sure 🤷‍♂️"/>
    <s v="1. Important👍"/>
    <s v="1. Important👍"/>
    <s v="1. Important👍"/>
    <s v="1. Important👍"/>
    <s v="1. Important👍"/>
    <s v="3. I’m not sure 🤷‍♂️"/>
    <s v="3. I’m not sure 🤷‍♂️"/>
    <s v="1. Important👍"/>
    <s v="1. Important👍"/>
    <s v="3. I’m not sure 🤷‍♂️"/>
    <s v="1. Important👍"/>
    <m/>
    <s v="1. Yes"/>
    <s v="1. Yes"/>
    <s v="1. Yes"/>
    <s v="1. Yes"/>
    <s v="3. At least once every 10 years"/>
    <m/>
    <s v="2. About 2 and a half weeks - the same as it is now"/>
    <s v="1. Yes"/>
    <s v="1. Yes"/>
    <s v="A questionnaire"/>
    <m/>
    <m/>
    <m/>
    <m/>
    <s v="1. Yes"/>
    <s v="1. Yes"/>
    <m/>
    <m/>
    <m/>
    <s v="I’m not sure"/>
    <m/>
    <m/>
    <s v="1. Yes"/>
    <s v="1. Yes"/>
    <m/>
    <s v="I am a child or young person answering for myself"/>
    <s v="Primary school"/>
    <x v="2"/>
    <m/>
    <s v="Stirling"/>
    <s v="No"/>
    <s v="ANON-51P4-YHWF-8"/>
    <m/>
    <m/>
    <d v="2025-09-23T15:01:23"/>
    <d v="2025-09-23T15:16:17"/>
    <d v="2025-09-23T15:16:13"/>
    <m/>
  </r>
  <r>
    <n v="5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2. No"/>
    <s v="1. At least once every 5 years"/>
    <m/>
    <s v="3. About 3 or 4 weeks - a bit more time to get ready"/>
    <s v="1. Yes"/>
    <s v="1. Yes"/>
    <m/>
    <m/>
    <m/>
    <s v="Other – please write your ideas in the box below"/>
    <s v="a bit of both, a questionnaire and a group discussion"/>
    <s v="2. No"/>
    <s v="1. Yes"/>
    <m/>
    <s v="A report"/>
    <m/>
    <m/>
    <m/>
    <m/>
    <s v="1. Yes"/>
    <s v="1. Yes"/>
    <m/>
    <s v="I am a child or young person answering for myself"/>
    <s v="Primary school"/>
    <x v="2"/>
    <m/>
    <s v="Stirling"/>
    <s v="No"/>
    <s v="ANON-51P4-YHPY-M"/>
    <m/>
    <m/>
    <d v="2025-09-23T15:02:58"/>
    <d v="2025-09-23T15:17:23"/>
    <d v="2025-09-23T15:17:15"/>
    <m/>
  </r>
  <r>
    <n v="56"/>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2. No"/>
    <s v="1. At least once every 5 years"/>
    <m/>
    <s v="1. About 2 days - just enough time to get ready"/>
    <s v="3. Not sure"/>
    <s v="1. Yes"/>
    <s v="A questionnaire"/>
    <m/>
    <m/>
    <m/>
    <m/>
    <s v="1. Yes"/>
    <s v="1. Yes"/>
    <m/>
    <m/>
    <s v="A video that explains what inspectors found"/>
    <m/>
    <m/>
    <m/>
    <s v="1. Yes"/>
    <s v="1. Yes"/>
    <m/>
    <s v="I am a child or young person answering for myself"/>
    <s v="Primary school"/>
    <x v="2"/>
    <m/>
    <s v="Stirling"/>
    <s v="No"/>
    <s v="ANON-51P4-YHWZ-V"/>
    <m/>
    <m/>
    <d v="2025-09-23T15:01:34"/>
    <d v="2025-09-23T15:17:32"/>
    <d v="2025-09-23T15:17:22"/>
    <m/>
  </r>
  <r>
    <n v="57"/>
    <s v="1. Important👍"/>
    <s v="1. Important👍"/>
    <s v="1. Important👍"/>
    <s v="1. Important👍"/>
    <s v="1. Important👍"/>
    <s v="1. Important👍"/>
    <s v="1. Important👍"/>
    <s v="1. Important👍"/>
    <s v="1. Important👍"/>
    <s v="1. Important👍"/>
    <s v="1. Important👍"/>
    <s v="1. Important👍"/>
    <s v="3. I’m not sure 🤷‍♂️"/>
    <s v="1. Important👍"/>
    <s v="1. Important👍"/>
    <s v="1. Important👍"/>
    <s v="3. I’m not sure 🤷‍♂️"/>
    <s v="1. Important👍"/>
    <m/>
    <s v="1. Yes"/>
    <s v="1. Yes"/>
    <s v="1. Yes"/>
    <s v="1. Yes"/>
    <s v="2. At least once every 7 years"/>
    <m/>
    <s v="5. I’m not sure"/>
    <s v="1. Yes"/>
    <s v="1. Yes"/>
    <s v="A questionnaire"/>
    <m/>
    <s v="An online tool for you to share your ideas"/>
    <m/>
    <m/>
    <s v="1. Yes"/>
    <s v="1. Yes"/>
    <s v="A letter"/>
    <m/>
    <m/>
    <m/>
    <m/>
    <m/>
    <s v="1. Yes"/>
    <s v="1. Yes"/>
    <m/>
    <s v="I am a child or young person answering for myself"/>
    <s v="Primary school"/>
    <x v="2"/>
    <m/>
    <s v="Stirling"/>
    <s v="No"/>
    <s v="ANON-51P4-YHW5-Q"/>
    <m/>
    <m/>
    <d v="2025-09-23T15:01:43"/>
    <d v="2025-09-23T15:18:57"/>
    <d v="2025-09-23T15:18:52"/>
    <m/>
  </r>
  <r>
    <n v="58"/>
    <s v="1. Important👍"/>
    <s v="1. Important👍"/>
    <s v="1. Important👍"/>
    <s v="1. Important👍"/>
    <s v="1. Important👍"/>
    <s v="1. Important👍"/>
    <s v="1. Important👍"/>
    <s v="1. Important👍"/>
    <s v="1. Important👍"/>
    <s v="1. Important👍"/>
    <s v="1. Important👍"/>
    <s v="1. Important👍"/>
    <s v="1. Important👍"/>
    <s v="1. Important👍"/>
    <s v="1. Important👍"/>
    <s v="1. Important👍"/>
    <s v="1. Important👍"/>
    <s v="1. Important👍"/>
    <s v="Maybe how healthy and tasty the food is so children enjoy it more"/>
    <s v="1. Yes"/>
    <s v="1. Yes"/>
    <s v="1. Yes"/>
    <s v="1. Yes"/>
    <s v="1. At least once every 5 years"/>
    <s v="Well if they take a long time the schools could go crazy in the time you leave yet are so responsible when your here. It is something that could give you a sign of what the school is really like maybe? I don't know"/>
    <s v="1. About 2 days - just enough time to get ready"/>
    <s v="1. Yes"/>
    <s v="1. Yes"/>
    <s v="A questionnaire"/>
    <m/>
    <m/>
    <m/>
    <m/>
    <s v="1. Yes"/>
    <s v="1. Yes"/>
    <m/>
    <m/>
    <s v="A video that explains what inspectors found"/>
    <m/>
    <s v="Other – please write your ideas in the box below"/>
    <s v="I put two down because a video is fine, but maybe make it fun and entertaining not just talking"/>
    <s v="3. Not sure"/>
    <s v="1. Yes"/>
    <m/>
    <s v="I am a child or young person answering for myself"/>
    <s v="Primary school"/>
    <x v="2"/>
    <m/>
    <s v="Stirling"/>
    <s v="No"/>
    <s v="ANON-51P4-YHW8-T"/>
    <m/>
    <m/>
    <d v="2025-09-23T15:01:31"/>
    <d v="2025-09-23T15:19:08"/>
    <d v="2025-09-23T15:19:00"/>
    <m/>
  </r>
  <r>
    <n v="60"/>
    <s v="1. Important👍"/>
    <s v="1. Important👍"/>
    <s v="1. Important👍"/>
    <s v="1. Important👍"/>
    <s v="1. Important👍"/>
    <s v="1. Important👍"/>
    <s v="1. Important👍"/>
    <s v="1. Important👍"/>
    <s v="1. Important👍"/>
    <s v="1. Important👍"/>
    <s v="1. Important👍"/>
    <s v="1. Important👍"/>
    <s v="1. Important👍"/>
    <s v="1. Important👍"/>
    <s v="1. Important👍"/>
    <s v="3. I’m not sure 🤷‍♂️"/>
    <s v="1. Important👍"/>
    <s v="1. Important👍"/>
    <m/>
    <s v="1. Yes"/>
    <s v="3. Not sure"/>
    <s v="1. Yes"/>
    <s v="2. No"/>
    <s v="4. I’m not sure"/>
    <m/>
    <s v="2. About 2 and a half weeks - the same as it is now"/>
    <s v="1. Yes"/>
    <s v="1. Yes"/>
    <m/>
    <s v="A discussion"/>
    <m/>
    <m/>
    <m/>
    <s v="1. Yes"/>
    <s v="1. Yes"/>
    <m/>
    <m/>
    <s v="A video that explains what inspectors found"/>
    <m/>
    <m/>
    <m/>
    <s v="1. Yes"/>
    <s v="1. Yes"/>
    <m/>
    <s v="I am a child or young person answering for myself"/>
    <s v="Primary school"/>
    <x v="2"/>
    <m/>
    <s v="Stirling"/>
    <s v="No"/>
    <s v="ANON-51P4-YHPT-F"/>
    <m/>
    <m/>
    <d v="2025-09-23T20:29:08"/>
    <d v="2025-09-23T20:35:19"/>
    <d v="2025-09-23T20:35:07"/>
    <m/>
  </r>
  <r>
    <n v="72"/>
    <s v="1. Important👍"/>
    <s v="1. Important👍"/>
    <s v="1. Important👍"/>
    <s v="1. Important👍"/>
    <s v="1. Important👍"/>
    <s v="1. Important👍"/>
    <s v="1. Important👍"/>
    <s v="1. Important👍"/>
    <s v="1. Important👍"/>
    <s v="1. Important👍"/>
    <s v="1. Important👍"/>
    <s v="1. Important👍"/>
    <s v="1. Important👍"/>
    <s v="1. Important👍"/>
    <s v="1. Important👍"/>
    <s v="1. Important👍"/>
    <s v="1. Important👍"/>
    <s v="1. Important👍"/>
    <s v="Look at the choice of playground spaces and toys and try to help schools develop outdoor learning.  We think it is important._x000a_'"/>
    <s v="1. Yes"/>
    <s v="3. Not sure"/>
    <s v="1. Yes"/>
    <s v="1. Yes"/>
    <s v="1. At least once every 5 years"/>
    <m/>
    <s v="3. About 3 or 4 weeks - a bit more time to get ready"/>
    <s v="1. Yes"/>
    <s v="1. Yes"/>
    <m/>
    <s v="A discussion"/>
    <m/>
    <s v="Other – please write your ideas in the box below"/>
    <s v="Plus Padlet and something that helps younger children to share their views."/>
    <s v="2. No"/>
    <s v="1. Yes"/>
    <m/>
    <m/>
    <s v="A video that explains what inspectors found"/>
    <m/>
    <m/>
    <s v="A video would suit all ages"/>
    <s v="1. Yes"/>
    <s v="1. Yes"/>
    <m/>
    <s v="I am a child or young person answering for myself"/>
    <s v="Primary school"/>
    <x v="2"/>
    <m/>
    <s v="Aberdeenshire"/>
    <s v="Yes"/>
    <s v="ANON-51P4-YHC1-Y"/>
    <n v="787427315"/>
    <m/>
    <d v="2025-10-01T11:47:46"/>
    <d v="2025-10-01T12:23:00"/>
    <d v="2025-10-01T12:22:45"/>
    <m/>
  </r>
  <r>
    <n v="101"/>
    <s v="1. Important👍"/>
    <s v="1. Important👍"/>
    <s v="1. Important👍"/>
    <s v="1. Important👍"/>
    <s v="1. Important👍"/>
    <s v="1. Important👍"/>
    <s v="1. Important👍"/>
    <s v="1. Important👍"/>
    <s v="1. Important👍"/>
    <s v="1. Important👍"/>
    <s v="1. Important👍"/>
    <s v="3. I’m not sure 🤷‍♂️"/>
    <s v="1. Important👍"/>
    <s v="1. Important👍"/>
    <s v="1. Important👍"/>
    <s v="1. Important👍"/>
    <s v="1. Important👍"/>
    <s v="1. Important👍"/>
    <s v="How happy children are?_x000a_Importance of school values._x000a_pupil behaviour"/>
    <s v="1. Yes"/>
    <s v="1. Yes"/>
    <s v="2. No"/>
    <s v="2. No"/>
    <s v="2. At least once every 7 years"/>
    <s v="come and spend a day following one of us so that they can see what a typical day is like."/>
    <s v="2. About 2 and a half weeks - the same as it is now"/>
    <s v="1. Yes"/>
    <s v="1. Yes"/>
    <s v="A questionnaire"/>
    <s v="A discussion"/>
    <s v="An online tool for you to share your ideas"/>
    <m/>
    <s v="All of them so that everyone has a voice."/>
    <s v="2. No"/>
    <s v="1. Yes"/>
    <m/>
    <m/>
    <s v="A video that explains what inspectors found"/>
    <m/>
    <m/>
    <s v="Everyone can access a video, including the nursery"/>
    <s v="1. Yes"/>
    <s v="1. Yes"/>
    <m/>
    <s v="I am a child or young person answering for myself"/>
    <s v="Primary school"/>
    <x v="2"/>
    <m/>
    <s v="Falkirk"/>
    <s v="Yes"/>
    <s v="ANON-51P4-YHEF-P"/>
    <n v="416017153"/>
    <m/>
    <d v="2025-10-08T14:09:41"/>
    <d v="2025-10-08T14:22:28"/>
    <d v="2025-10-08T14:22:21"/>
    <m/>
  </r>
  <r>
    <n v="112"/>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4. I’m not sure"/>
    <m/>
    <s v="5. I’m not sure"/>
    <s v="1. Yes"/>
    <s v="3. Not sure"/>
    <s v="A questionnaire"/>
    <m/>
    <m/>
    <m/>
    <m/>
    <s v="3. Not sure"/>
    <s v="1. Yes"/>
    <m/>
    <m/>
    <m/>
    <s v="I’m not sure"/>
    <m/>
    <m/>
    <s v="1. Yes"/>
    <s v="1. Yes"/>
    <m/>
    <s v="I am a child or young person answering for myself"/>
    <s v="Primary school"/>
    <x v="2"/>
    <m/>
    <s v="Aberdeenshire"/>
    <s v="Yes"/>
    <s v="ANON-51P4-YHDD-K"/>
    <n v="319887857"/>
    <m/>
    <d v="2025-10-10T09:52:32"/>
    <d v="2025-10-10T09:59:42"/>
    <d v="2025-10-10T09:59:20"/>
    <m/>
  </r>
  <r>
    <n v="11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4. I’m not sure"/>
    <m/>
    <s v="3. About 3 or 4 weeks - a bit more time to get ready"/>
    <s v="1. Yes"/>
    <s v="1. Yes"/>
    <s v="A questionnaire"/>
    <m/>
    <m/>
    <m/>
    <m/>
    <s v="3. Not sure"/>
    <s v="1. Yes"/>
    <m/>
    <m/>
    <m/>
    <s v="I’m not sure"/>
    <m/>
    <m/>
    <s v="1. Yes"/>
    <s v="1. Yes"/>
    <m/>
    <s v="I am a child or young person answering for myself"/>
    <s v="Primary school"/>
    <x v="2"/>
    <m/>
    <s v="Aberdeenshire"/>
    <s v="Yes"/>
    <s v="ANON-51P4-YHDY-8"/>
    <n v="706573037"/>
    <m/>
    <d v="2025-10-10T09:51:39"/>
    <d v="2025-10-10T10:00:39"/>
    <d v="2025-10-10T10:00:14"/>
    <m/>
  </r>
  <r>
    <n v="114"/>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1. Yes"/>
    <s v="2. At least once every 7 years"/>
    <m/>
    <s v="2. About 2 and a half weeks - the same as it is now"/>
    <s v="1. Yes"/>
    <s v="1. Yes"/>
    <s v="A questionnaire"/>
    <s v="A discussion"/>
    <m/>
    <m/>
    <m/>
    <s v="2. No"/>
    <s v="1. Yes"/>
    <s v="A letter"/>
    <s v="A report"/>
    <m/>
    <m/>
    <m/>
    <m/>
    <s v="1. Yes"/>
    <s v="1. Yes"/>
    <m/>
    <s v="I am a child or young person answering for myself"/>
    <s v="Primary school"/>
    <x v="2"/>
    <m/>
    <s v="Aberdeenshire"/>
    <s v="Yes"/>
    <s v="ANON-51P4-YHD6-5"/>
    <n v="27064781"/>
    <m/>
    <d v="2025-10-10T09:55:23"/>
    <d v="2025-10-10T10:01:58"/>
    <d v="2025-10-10T10:01:52"/>
    <m/>
  </r>
  <r>
    <n v="11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2. At least once every 7 years"/>
    <m/>
    <s v="1. About 2 days - just enough time to get ready"/>
    <s v="1. Yes"/>
    <s v="1. Yes"/>
    <s v="A questionnaire"/>
    <m/>
    <m/>
    <m/>
    <m/>
    <s v="1. Yes"/>
    <s v="1. Yes"/>
    <s v="A letter"/>
    <s v="A report"/>
    <m/>
    <m/>
    <m/>
    <m/>
    <s v="1. Yes"/>
    <s v="1. Yes"/>
    <m/>
    <s v="I am a child or young person answering for myself"/>
    <s v="Primary school"/>
    <x v="2"/>
    <m/>
    <s v="Aberdeenshire"/>
    <s v="No"/>
    <s v="ANON-51P4-YHDX-7"/>
    <m/>
    <m/>
    <d v="2025-10-10T09:52:22"/>
    <d v="2025-10-10T10:03:25"/>
    <d v="2025-10-10T10:03:03"/>
    <m/>
  </r>
  <r>
    <n v="116"/>
    <s v="1. Important👍"/>
    <s v="1. Important👍"/>
    <s v="1. Important👍"/>
    <s v="1. Important👍"/>
    <s v="1. Important👍"/>
    <s v="1. Important👍"/>
    <s v="1. Important👍"/>
    <s v="1. Important👍"/>
    <s v="1. Important👍"/>
    <s v="1. Important👍"/>
    <s v="1. Important👍"/>
    <s v="1. Important👍"/>
    <s v="1. Important👍"/>
    <s v="1. Important👍"/>
    <s v="1. Important👍"/>
    <s v="1. Important👍"/>
    <s v="1. Important👍"/>
    <s v="1. Important👍"/>
    <s v="Outdoor learning areas like Forest school and Gardening gang."/>
    <s v="1. Yes"/>
    <s v="3. Not sure"/>
    <s v="3. Not sure"/>
    <s v="1. Yes"/>
    <s v="4. I’m not sure"/>
    <m/>
    <s v="4. It should be different for each school, depending on what’s going on"/>
    <s v="1. Yes"/>
    <s v="1. Yes"/>
    <m/>
    <s v="A discussion"/>
    <s v="An online tool for you to share your ideas"/>
    <m/>
    <m/>
    <s v="2. No"/>
    <s v="3. Not sure"/>
    <m/>
    <m/>
    <s v="A video that explains what inspectors found"/>
    <m/>
    <m/>
    <m/>
    <s v="1. Yes"/>
    <s v="1. Yes"/>
    <m/>
    <s v="I am a child or young person answering for myself"/>
    <s v="Primary school"/>
    <x v="2"/>
    <m/>
    <s v="Aberdeenshire"/>
    <s v="Yes"/>
    <s v="ANON-51P4-YHD2-1"/>
    <n v="58884507"/>
    <m/>
    <d v="2025-10-10T09:52:19"/>
    <d v="2025-10-10T10:04:23"/>
    <d v="2025-10-10T10:04:15"/>
    <m/>
  </r>
  <r>
    <n v="117"/>
    <s v="1. Important👍"/>
    <s v="3. I’m not sure 🤷‍♂️"/>
    <s v="1. Important👍"/>
    <s v="1. Important👍"/>
    <s v="1. Important👍"/>
    <s v="1. Important👍"/>
    <s v="1. Important👍"/>
    <s v="3. I’m not sure 🤷‍♂️"/>
    <s v="1. Important👍"/>
    <s v="1. Important👍"/>
    <s v="1. Important👍"/>
    <s v="2. Not important👎"/>
    <s v="1. Important👍"/>
    <s v="3. I’m not sure 🤷‍♂️"/>
    <s v="1. Important👍"/>
    <s v="1. Important👍"/>
    <s v="1. Important👍"/>
    <s v="1. Important👍"/>
    <s v="more outdoor"/>
    <s v="1. Yes"/>
    <s v="1. Yes"/>
    <s v="3. Not sure"/>
    <s v="3. Not sure"/>
    <s v="1. At least once every 5 years"/>
    <s v="mabye one expection every 10 months"/>
    <s v="1. About 2 days - just enough time to get ready"/>
    <s v="1. Yes"/>
    <s v="1. Yes"/>
    <s v="A questionnaire"/>
    <s v="A discussion"/>
    <m/>
    <m/>
    <s v="mabye the head teacher dosent tell you so it is a surprise and then you can get the best inspection"/>
    <s v="1. Yes"/>
    <s v="2. No"/>
    <m/>
    <m/>
    <s v="A video that explains what inspectors found"/>
    <m/>
    <m/>
    <s v="im not sure"/>
    <s v="1. Yes"/>
    <s v="1. Yes"/>
    <m/>
    <s v="I am a child or young person answering for myself"/>
    <s v="Primary school"/>
    <x v="2"/>
    <m/>
    <s v="Aberdeenshire"/>
    <s v="Yes"/>
    <s v="ANON-51P4-YHD9-8"/>
    <n v="48831726"/>
    <m/>
    <d v="2025-10-10T09:52:47"/>
    <d v="2025-10-10T10:05:31"/>
    <d v="2025-10-10T10:05:24"/>
    <m/>
  </r>
  <r>
    <n v="120"/>
    <s v="1. Important👍"/>
    <s v="1. Important👍"/>
    <s v="1. Important👍"/>
    <s v="1. Important👍"/>
    <s v="1. Important👍"/>
    <s v="1. Important👍"/>
    <s v="1. Important👍"/>
    <s v="1. Important👍"/>
    <s v="1. Important👍"/>
    <s v="1. Important👍"/>
    <s v="1. Important👍"/>
    <s v="1. Important👍"/>
    <s v="1. Important👍"/>
    <s v="1. Important👍"/>
    <s v="1. Important👍"/>
    <s v="1. Important👍"/>
    <s v="1. Important👍"/>
    <s v="1. Important👍"/>
    <s v="Learning outdoors."/>
    <s v="1. Yes"/>
    <s v="1. Yes"/>
    <s v="3. Not sure"/>
    <s v="3. Not sure"/>
    <s v="4. I’m not sure"/>
    <m/>
    <s v="5. I’m not sure"/>
    <s v="1. Yes"/>
    <s v="3. Not sure"/>
    <s v="A questionnaire"/>
    <s v="A discussion"/>
    <s v="An online tool for you to share your ideas"/>
    <m/>
    <m/>
    <s v="2. No"/>
    <s v="1. Yes"/>
    <s v="A letter"/>
    <m/>
    <m/>
    <m/>
    <m/>
    <m/>
    <s v="1. Yes"/>
    <s v="1. Yes"/>
    <m/>
    <s v="I am a child or young person answering for myself"/>
    <s v="Primary school"/>
    <x v="2"/>
    <m/>
    <s v="Aberdeenshire"/>
    <s v="Yes"/>
    <s v="ANON-51P4-YHDN-W"/>
    <n v="234653801"/>
    <m/>
    <d v="2025-10-10T09:53:47"/>
    <d v="2025-10-10T10:06:48"/>
    <d v="2025-10-10T10:06:17"/>
    <m/>
  </r>
  <r>
    <n v="121"/>
    <s v="1. Important👍"/>
    <s v="1. Important👍"/>
    <s v="1. Important👍"/>
    <s v="1. Important👍"/>
    <s v="1. Important👍"/>
    <s v="1. Important👍"/>
    <s v="2. Not important👎"/>
    <s v="1. Important👍"/>
    <s v="1. Important👍"/>
    <s v="1. Important👍"/>
    <s v="1. Important👍"/>
    <s v="2. Not important👎"/>
    <s v="2. Not important👎"/>
    <s v="2. Not important👎"/>
    <s v="1. Important👍"/>
    <s v="1. Important👍"/>
    <s v="1. Important👍"/>
    <s v="1. Important👍"/>
    <s v="Maybe outdoor learning is a good question"/>
    <s v="3. Not sure"/>
    <s v="1. Yes"/>
    <s v="3. Not sure"/>
    <s v="2. No"/>
    <s v="1. At least once every 5 years"/>
    <s v="No"/>
    <s v="4. It should be different for each school, depending on what’s going on"/>
    <s v="1. Yes"/>
    <s v="3. Not sure"/>
    <s v="A questionnaire"/>
    <m/>
    <m/>
    <m/>
    <m/>
    <s v="2. No"/>
    <s v="2. No"/>
    <m/>
    <s v="A report"/>
    <s v="A video that explains what inspectors found"/>
    <m/>
    <m/>
    <m/>
    <s v="1. Yes"/>
    <s v="1. Yes"/>
    <m/>
    <s v="I am a child or young person answering for myself"/>
    <s v="Primary school"/>
    <x v="2"/>
    <m/>
    <s v="Aberdeenshire"/>
    <s v="Yes"/>
    <s v="ANON-51P4-YHDT-3"/>
    <n v="1051292700"/>
    <m/>
    <d v="2025-10-10T09:52:22"/>
    <d v="2025-10-10T10:06:59"/>
    <d v="2025-10-10T10:06:54"/>
    <m/>
  </r>
  <r>
    <n v="123"/>
    <s v="1. Important👍"/>
    <s v="1. Important👍"/>
    <s v="1. Important👍"/>
    <s v="1. Important👍"/>
    <s v="1. Important👍"/>
    <s v="1. Important👍"/>
    <s v="1. Important👍"/>
    <s v="1. Important👍"/>
    <s v="1. Important👍"/>
    <s v="1. Important👍"/>
    <s v="1. Important👍"/>
    <s v="1. Important👍"/>
    <s v="1. Important👍"/>
    <s v="1. Important👍"/>
    <s v="3. I’m not sure 🤷‍♂️"/>
    <s v="1. Important👍"/>
    <s v="1. Important👍"/>
    <s v="1. Important👍"/>
    <s v=". school lunches_x000a_. out door learning_x000a_. school uniform"/>
    <s v="1. Yes"/>
    <s v="3. Not sure"/>
    <s v="3. Not sure"/>
    <s v="3. Not sure"/>
    <s v="4. I’m not sure"/>
    <m/>
    <s v="2. About 2 and a half weeks - the same as it is now"/>
    <s v="3. Not sure"/>
    <s v="1. Yes"/>
    <m/>
    <m/>
    <m/>
    <m/>
    <s v="a questionnaire _x000a_a disscussion_x000a_i think both"/>
    <s v="2. No"/>
    <s v="1. Yes"/>
    <m/>
    <s v="A report"/>
    <m/>
    <m/>
    <m/>
    <m/>
    <s v="1. Yes"/>
    <s v="1. Yes"/>
    <m/>
    <s v="I am a child or young person answering for myself"/>
    <s v="Primary school"/>
    <x v="2"/>
    <m/>
    <s v="Aberdeenshire"/>
    <s v="Yes"/>
    <s v="ANON-51P4-YHDF-N"/>
    <n v="933337021"/>
    <m/>
    <d v="2025-10-10T10:00:04"/>
    <d v="2025-10-10T10:09:49"/>
    <d v="2025-10-10T10:09:41"/>
    <m/>
  </r>
  <r>
    <n v="124"/>
    <s v="1. Important👍"/>
    <s v="1. Important👍"/>
    <s v="1. Important👍"/>
    <s v="1. Important👍"/>
    <s v="1. Important👍"/>
    <s v="1. Important👍"/>
    <s v="1. Important👍"/>
    <s v="1. Important👍"/>
    <s v="1. Important👍"/>
    <s v="1. Important👍"/>
    <s v="1. Important👍"/>
    <s v="1. Important👍"/>
    <s v="1. Important👍"/>
    <s v="3. I’m not sure 🤷‍♂️"/>
    <s v="1. Important👍"/>
    <s v="1. Important👍"/>
    <s v="2. Not important👎"/>
    <s v="1. Important👍"/>
    <m/>
    <s v="1. Yes"/>
    <s v="1. Yes"/>
    <s v="2. No"/>
    <s v="1. Yes"/>
    <s v="4. I’m not sure"/>
    <s v="20 years"/>
    <s v="1. About 2 days - just enough time to get ready"/>
    <s v="1. Yes"/>
    <s v="1. Yes"/>
    <s v="A questionnaire"/>
    <m/>
    <m/>
    <m/>
    <m/>
    <s v="1. Yes"/>
    <s v="1. Yes"/>
    <m/>
    <s v="A report"/>
    <s v="A video that explains what inspectors found"/>
    <m/>
    <m/>
    <m/>
    <s v="2. No"/>
    <s v="2. No"/>
    <m/>
    <s v="I am a child or young person answering for myself"/>
    <s v="Primary school"/>
    <x v="2"/>
    <m/>
    <s v="Aberdeenshire"/>
    <s v="Yes"/>
    <s v="ANON-51P4-YHDB-H"/>
    <n v="24693590"/>
    <m/>
    <d v="2025-10-10T09:54:09"/>
    <d v="2025-10-10T10:12:07"/>
    <d v="2025-10-10T10:12:00"/>
    <m/>
  </r>
  <r>
    <n v="125"/>
    <s v="1. Important👍"/>
    <s v="1. Important👍"/>
    <s v="1. Important👍"/>
    <s v="1. Important👍"/>
    <s v="1. Important👍"/>
    <s v="1. Important👍"/>
    <s v="1. Important👍"/>
    <s v="1. Important👍"/>
    <s v="1. Important👍"/>
    <s v="1. Important👍"/>
    <s v="1. Important👍"/>
    <s v="1. Important👍"/>
    <s v="3. I’m not sure 🤷‍♂️"/>
    <s v="1. Important👍"/>
    <s v="1. Important👍"/>
    <s v="1. Important👍"/>
    <s v="1. Important👍"/>
    <s v="1. Important👍"/>
    <m/>
    <s v="1. Yes"/>
    <s v="3. Not sure"/>
    <s v="3. Not sure"/>
    <s v="1. Yes"/>
    <s v="1. At least once every 5 years"/>
    <m/>
    <s v="2. About 2 and a half weeks - the same as it is now"/>
    <s v="1. Yes"/>
    <s v="3. Not sure"/>
    <s v="A questionnaire"/>
    <m/>
    <m/>
    <m/>
    <m/>
    <s v="3. Not sure"/>
    <s v="1. Yes"/>
    <m/>
    <s v="A report"/>
    <m/>
    <m/>
    <m/>
    <m/>
    <s v="1. Yes"/>
    <s v="2. No"/>
    <m/>
    <s v="I am a child or young person answering for myself"/>
    <s v="Primary school"/>
    <x v="2"/>
    <m/>
    <s v="Aberdeenshire"/>
    <s v="No"/>
    <s v="ANON-51P4-YHD7-6"/>
    <m/>
    <m/>
    <d v="2025-10-10T09:56:10"/>
    <d v="2025-10-10T10:12:53"/>
    <d v="2025-10-10T10:12:46"/>
    <m/>
  </r>
  <r>
    <n v="126"/>
    <s v="1. Important👍"/>
    <s v="1. Important👍"/>
    <s v="1. Important👍"/>
    <s v="1. Important👍"/>
    <s v="3. I’m not sure 🤷‍♂️"/>
    <s v="1. Important👍"/>
    <s v="1. Important👍"/>
    <s v="3. I’m not sure 🤷‍♂️"/>
    <s v="1. Important👍"/>
    <s v="3. I’m not sure 🤷‍♂️"/>
    <s v="1. Important👍"/>
    <s v="1. Important👍"/>
    <s v="3. I’m not sure 🤷‍♂️"/>
    <s v="3. I’m not sure 🤷‍♂️"/>
    <s v="3. I’m not sure 🤷‍♂️"/>
    <s v="1. Important👍"/>
    <s v="3. I’m not sure 🤷‍♂️"/>
    <s v="1. Important👍"/>
    <s v="Outdoor learnings._x000a__x000a_Learning in a forest to look after animals."/>
    <s v="3. Not sure"/>
    <s v="1. Yes"/>
    <s v="3. Not sure"/>
    <s v="3. Not sure"/>
    <s v="5. Not Answered"/>
    <m/>
    <s v="6. Not Answered"/>
    <s v="1. Yes"/>
    <s v="3. Not sure"/>
    <s v="A questionnaire"/>
    <s v="A discussion"/>
    <m/>
    <m/>
    <m/>
    <s v="1. Yes"/>
    <s v="1. Yes"/>
    <s v="A letter"/>
    <s v="A report"/>
    <s v="A video that explains what inspectors found"/>
    <m/>
    <m/>
    <m/>
    <s v="4. Not Answered"/>
    <s v="4. Not Answered"/>
    <m/>
    <s v="I am a child or young person answering for myself"/>
    <s v="Primary school"/>
    <x v="2"/>
    <m/>
    <s v="Aberdeenshire"/>
    <s v="No"/>
    <s v="ANON-51P4-YHDW-6"/>
    <m/>
    <m/>
    <d v="2025-10-10T09:58:52"/>
    <d v="2025-10-10T10:15:48"/>
    <d v="2025-10-10T10:15:40"/>
    <m/>
  </r>
  <r>
    <n v="127"/>
    <s v="1. Important👍"/>
    <s v="1. Important👍"/>
    <s v="1. Important👍"/>
    <s v="1. Important👍"/>
    <s v="1. Important👍"/>
    <s v="1. Important👍"/>
    <s v="3. I’m not sure 🤷‍♂️"/>
    <s v="3. I’m not sure 🤷‍♂️"/>
    <s v="1. Important👍"/>
    <s v="1. Important👍"/>
    <s v="1. Important👍"/>
    <s v="3. I’m not sure 🤷‍♂️"/>
    <s v="1. Important👍"/>
    <s v="2. Not important👎"/>
    <s v="1. Important👍"/>
    <s v="3. I’m not sure 🤷‍♂️"/>
    <s v="1. Important👍"/>
    <s v="1. Important👍"/>
    <m/>
    <s v="1. Yes"/>
    <s v="1. Yes"/>
    <s v="3. Not sure"/>
    <s v="3. Not sure"/>
    <s v="4. I’m not sure"/>
    <m/>
    <s v="1. About 2 days - just enough time to get ready"/>
    <s v="3. Not sure"/>
    <s v="1. Yes"/>
    <s v="A questionnaire"/>
    <m/>
    <m/>
    <m/>
    <m/>
    <s v="3. Not sure"/>
    <s v="1. Yes"/>
    <m/>
    <s v="A report"/>
    <m/>
    <m/>
    <m/>
    <m/>
    <s v="1. Yes"/>
    <s v="1. Yes"/>
    <m/>
    <s v="I am a child or young person answering for myself"/>
    <s v="Primary school"/>
    <x v="2"/>
    <m/>
    <s v="Aberdeenshire"/>
    <s v="No"/>
    <s v="ANON-51P4-YHD3-2"/>
    <m/>
    <m/>
    <d v="2025-10-10T10:09:55"/>
    <d v="2025-10-10T10:28:15"/>
    <d v="2025-10-10T10:27:59"/>
    <m/>
  </r>
  <r>
    <n v="192"/>
    <s v="1. Important👍"/>
    <s v="1. Important👍"/>
    <s v="1. Important👍"/>
    <s v="3. I’m not sure 🤷‍♂️"/>
    <s v="1. Important👍"/>
    <s v="1. Important👍"/>
    <s v="1. Important👍"/>
    <s v="1. Important👍"/>
    <s v="3. I’m not sure 🤷‍♂️"/>
    <s v="1. Important👍"/>
    <s v="1. Important👍"/>
    <s v="3. I’m not sure 🤷‍♂️"/>
    <s v="1. Important👍"/>
    <s v="1. Important👍"/>
    <s v="1. Important👍"/>
    <s v="1. Important👍"/>
    <s v="1. Important👍"/>
    <s v="1. Important👍"/>
    <m/>
    <s v="1. Yes"/>
    <s v="1. Yes"/>
    <s v="3. Not sure"/>
    <s v="2. No"/>
    <s v="2. At least once every 7 years"/>
    <m/>
    <s v="4. It should be different for each school, depending on what’s going on"/>
    <s v="1. Yes"/>
    <s v="3. Not sure"/>
    <s v="A questionnaire"/>
    <m/>
    <m/>
    <m/>
    <m/>
    <s v="2. No"/>
    <s v="1. Yes"/>
    <m/>
    <m/>
    <s v="A video that explains what inspectors found"/>
    <m/>
    <m/>
    <m/>
    <s v="1. Yes"/>
    <s v="1. Yes"/>
    <m/>
    <s v="I am a child or young person answering for myself"/>
    <s v="Primary school"/>
    <x v="2"/>
    <m/>
    <s v="West Dunbartonshire"/>
    <s v="Yes"/>
    <s v="ANON-51P4-YHVH-9"/>
    <n v="1049406084"/>
    <m/>
    <d v="2025-10-28T11:50:04"/>
    <d v="2025-10-28T11:59:29"/>
    <d v="2025-10-28T11:59:09"/>
    <m/>
  </r>
  <r>
    <n v="196"/>
    <s v="1. Important👍"/>
    <s v="1. Important👍"/>
    <s v="1. Important👍"/>
    <s v="1. Important👍"/>
    <s v="1. Important👍"/>
    <s v="1. Important👍"/>
    <s v="1. Important👍"/>
    <s v="1. Important👍"/>
    <s v="1. Important👍"/>
    <s v="1. Important👍"/>
    <s v="1. Important👍"/>
    <s v="1. Important👍"/>
    <s v="1. Important👍"/>
    <s v="1. Important👍"/>
    <s v="1. Important👍"/>
    <s v="1. Important👍"/>
    <s v="1. Important👍"/>
    <s v="1. Important👍"/>
    <s v="How well pupils communicate with others._x000a__x000a_How well pupils are included._x000a__x000a_All pupils get a voice._x000a__x000a_Pupils are learning well._x000a__x000a_The levels we should be at."/>
    <s v="1. Yes"/>
    <s v="1. Yes"/>
    <s v="3. Not sure"/>
    <s v="3. Not sure"/>
    <s v="1. At least once every 5 years"/>
    <m/>
    <s v="3. About 3 or 4 weeks - a bit more time to get ready"/>
    <s v="1. Yes"/>
    <s v="1. Yes"/>
    <s v="A questionnaire"/>
    <m/>
    <m/>
    <m/>
    <m/>
    <s v="1. Yes"/>
    <s v="1. Yes"/>
    <s v="A letter"/>
    <m/>
    <m/>
    <m/>
    <m/>
    <m/>
    <s v="1. Yes"/>
    <s v="1. Yes"/>
    <m/>
    <s v="I am a child or young person answering for myself"/>
    <s v="Primary school"/>
    <x v="2"/>
    <m/>
    <s v="North Ayrshire"/>
    <s v="Yes"/>
    <s v="ANON-51P4-YHVM-E"/>
    <n v="625054685"/>
    <m/>
    <d v="2025-10-28T14:28:16"/>
    <d v="2025-10-28T14:38:01"/>
    <d v="2025-10-28T14:37:50"/>
    <m/>
  </r>
  <r>
    <n v="197"/>
    <s v="1. Important👍"/>
    <s v="1. Important👍"/>
    <s v="1. Important👍"/>
    <s v="1. Important👍"/>
    <s v="1. Important👍"/>
    <s v="1. Important👍"/>
    <s v="1. Important👍"/>
    <s v="1. Important👍"/>
    <s v="1. Important👍"/>
    <s v="1. Important👍"/>
    <s v="1. Important👍"/>
    <s v="1. Important👍"/>
    <s v="1. Important👍"/>
    <s v="1. Important👍"/>
    <s v="1. Important👍"/>
    <s v="1. Important👍"/>
    <s v="1. Important👍"/>
    <s v="1. Important👍"/>
    <s v="Not just &quot;How well you are supported to look after and improve your health and wellbeing&quot; but how the school supports our health and wellbeing (especially mental health and wellbeing)_x000a__x000a_How well schools are learning for sustainability and protecting the planet."/>
    <s v="1. Yes"/>
    <s v="1. Yes"/>
    <s v="1. Yes"/>
    <s v="1. Yes"/>
    <s v="2. At least once every 7 years"/>
    <s v="We feel that gives time for changes to happen and be part of the school. _x000a_You could my have mini check ins/ calls/emails to see if there is progress or challenges."/>
    <s v="2. About 2 and a half weeks - the same as it is now"/>
    <s v="3. Not sure"/>
    <s v="1. Yes"/>
    <m/>
    <s v="A discussion"/>
    <s v="An online tool for you to share your ideas"/>
    <m/>
    <m/>
    <s v="2. No"/>
    <s v="1. Yes"/>
    <m/>
    <m/>
    <s v="A video that explains what inspectors found"/>
    <m/>
    <m/>
    <m/>
    <s v="1. Yes"/>
    <s v="1. Yes"/>
    <m/>
    <s v="I am a child or young person answering for myself"/>
    <s v="Primary school"/>
    <x v="2"/>
    <m/>
    <s v="East Renfrewshire"/>
    <s v="Yes"/>
    <s v="ANON-51P4-YHV9-T"/>
    <n v="376825715"/>
    <m/>
    <d v="2025-10-28T14:26:57"/>
    <d v="2025-10-28T14:54:20"/>
    <d v="2025-10-28T14:53:29"/>
    <m/>
  </r>
  <r>
    <n v="200"/>
    <s v="2. Not important👎"/>
    <s v="2. Not important👎"/>
    <s v="2. Not important👎"/>
    <s v="2. Not important👎"/>
    <s v="3. I’m not sure 🤷‍♂️"/>
    <s v="2. Not important👎"/>
    <s v="2. Not important👎"/>
    <s v="2. Not important👎"/>
    <s v="2. Not important👎"/>
    <s v="2. Not important👎"/>
    <s v="2. Not important👎"/>
    <s v="1. Important👍"/>
    <s v="3. I’m not sure 🤷‍♂️"/>
    <s v="3. I’m not sure 🤷‍♂️"/>
    <s v="2. Not important👎"/>
    <s v="2. Not important👎"/>
    <s v="2. Not important👎"/>
    <s v="2. Not important👎"/>
    <m/>
    <s v="1. Yes"/>
    <s v="3. Not sure"/>
    <s v="3. Not sure"/>
    <s v="3. Not sure"/>
    <s v="4. I’m not sure"/>
    <m/>
    <s v="2. About 2 and a half weeks - the same as it is now"/>
    <s v="3. Not sure"/>
    <s v="3. Not sure"/>
    <s v="A questionnaire"/>
    <m/>
    <m/>
    <m/>
    <m/>
    <s v="3. Not sure"/>
    <s v="3. Not sure"/>
    <m/>
    <m/>
    <m/>
    <s v="I’m not sure"/>
    <m/>
    <m/>
    <s v="3. Not sure"/>
    <s v="3. Not sure"/>
    <m/>
    <s v="I am a child or young person answering for myself"/>
    <s v="Primary school"/>
    <x v="2"/>
    <m/>
    <s v="Scottish Borders"/>
    <s v="Yes"/>
    <s v="ANON-51P4-YHMH-Z"/>
    <n v="871006423"/>
    <m/>
    <d v="2025-10-29T09:58:22"/>
    <d v="2025-10-29T10:16:15"/>
    <d v="2025-10-29T10:16:05"/>
    <m/>
  </r>
  <r>
    <n v="201"/>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1. Yes"/>
    <s v="2. At least once every 7 years"/>
    <m/>
    <s v="3. About 3 or 4 weeks - a bit more time to get ready"/>
    <s v="3. Not sure"/>
    <s v="1. Yes"/>
    <s v="A questionnaire"/>
    <m/>
    <m/>
    <m/>
    <m/>
    <s v="1. Yes"/>
    <s v="1. Yes"/>
    <m/>
    <m/>
    <m/>
    <s v="I’m not sure"/>
    <m/>
    <m/>
    <s v="1. Yes"/>
    <s v="3. Not sure"/>
    <m/>
    <s v="I am a child or young person answering for myself"/>
    <s v="Primary school"/>
    <x v="2"/>
    <m/>
    <s v="Scottish Borders"/>
    <s v="No"/>
    <s v="ANON-51P4-YHT4-K"/>
    <m/>
    <m/>
    <d v="2025-10-29T10:00:33"/>
    <d v="2025-10-29T10:20:21"/>
    <d v="2025-10-29T10:20:05"/>
    <m/>
  </r>
  <r>
    <n v="202"/>
    <s v="3. I’m not sure 🤷‍♂️"/>
    <s v="1. Important👍"/>
    <s v="1. Important👍"/>
    <s v="2. Not important👎"/>
    <s v="3. I’m not sure 🤷‍♂️"/>
    <s v="1. Important👍"/>
    <s v="3. I’m not sure 🤷‍♂️"/>
    <s v="1. Important👍"/>
    <s v="3. I’m not sure 🤷‍♂️"/>
    <s v="1. Important👍"/>
    <s v="1. Important👍"/>
    <s v="1. Important👍"/>
    <s v="1. Important👍"/>
    <s v="1. Important👍"/>
    <s v="1. Important👍"/>
    <s v="1. Important👍"/>
    <s v="3. I’m not sure 🤷‍♂️"/>
    <s v="1. Important👍"/>
    <m/>
    <s v="1. Yes"/>
    <s v="1. Yes"/>
    <s v="1. Yes"/>
    <s v="1. Yes"/>
    <s v="1. At least once every 5 years"/>
    <m/>
    <s v="4. It should be different for each school, depending on what’s going on"/>
    <s v="1. Yes"/>
    <s v="1. Yes"/>
    <s v="A questionnaire"/>
    <s v="A discussion"/>
    <m/>
    <m/>
    <m/>
    <s v="1. Yes"/>
    <s v="1. Yes"/>
    <s v="A letter"/>
    <m/>
    <s v="A video that explains what inspectors found"/>
    <m/>
    <m/>
    <m/>
    <s v="1. Yes"/>
    <s v="1. Yes"/>
    <m/>
    <s v="I am a child or young person answering for myself"/>
    <s v="Primary school"/>
    <x v="2"/>
    <m/>
    <s v="Scottish Borders"/>
    <s v="Yes"/>
    <s v="ANON-51P4-YHMP-8"/>
    <n v="528691229"/>
    <m/>
    <d v="2025-10-29T10:00:19"/>
    <d v="2025-10-29T10:20:23"/>
    <d v="2025-10-29T10:20:15"/>
    <m/>
  </r>
  <r>
    <n v="203"/>
    <s v="3. I’m not sure 🤷‍♂️"/>
    <s v="1. Important👍"/>
    <s v="1. Important👍"/>
    <s v="2. Not important👎"/>
    <s v="2. Not important👎"/>
    <s v="3. I’m not sure 🤷‍♂️"/>
    <s v="1. Important👍"/>
    <s v="1. Important👍"/>
    <s v="3. I’m not sure 🤷‍♂️"/>
    <s v="2. Not important👎"/>
    <s v="3. I’m not sure 🤷‍♂️"/>
    <s v="1. Important👍"/>
    <s v="1. Important👍"/>
    <s v="1. Important👍"/>
    <s v="3. I’m not sure 🤷‍♂️"/>
    <s v="3. I’m not sure 🤷‍♂️"/>
    <s v="3. I’m not sure 🤷‍♂️"/>
    <s v="2. Not important👎"/>
    <s v="Nope"/>
    <s v="1. Yes"/>
    <s v="2. No"/>
    <s v="3. Not sure"/>
    <s v="3. Not sure"/>
    <s v="1. At least once every 5 years"/>
    <m/>
    <s v="5. I’m not sure"/>
    <s v="2. No"/>
    <s v="3. Not sure"/>
    <m/>
    <s v="A discussion"/>
    <m/>
    <m/>
    <m/>
    <s v="3. Not sure"/>
    <s v="3. Not sure"/>
    <m/>
    <s v="A report"/>
    <m/>
    <m/>
    <m/>
    <m/>
    <s v="2. No"/>
    <s v="1. Yes"/>
    <m/>
    <s v="I am a child or young person answering for myself"/>
    <s v="Primary school"/>
    <x v="2"/>
    <m/>
    <s v="Scottish Borders"/>
    <s v="Yes"/>
    <s v="ANON-51P4-YHM7-F"/>
    <n v="900691746"/>
    <m/>
    <d v="2025-10-29T10:00:27"/>
    <d v="2025-10-29T10:20:23"/>
    <d v="2025-10-29T10:19:59"/>
    <m/>
  </r>
  <r>
    <n v="204"/>
    <s v="1. Important👍"/>
    <s v="1. Important👍"/>
    <s v="1. Important👍"/>
    <s v="1. Important👍"/>
    <s v="1. Important👍"/>
    <s v="1. Important👍"/>
    <s v="1. Important👍"/>
    <s v="1. Important👍"/>
    <s v="1. Important👍"/>
    <s v="1. Important👍"/>
    <s v="1. Important👍"/>
    <s v="3. I’m not sure 🤷‍♂️"/>
    <s v="3. I’m not sure 🤷‍♂️"/>
    <s v="1. Important👍"/>
    <s v="1. Important👍"/>
    <s v="3. I’m not sure 🤷‍♂️"/>
    <s v="3. I’m not sure 🤷‍♂️"/>
    <s v="1. Important👍"/>
    <s v="No"/>
    <s v="1. Yes"/>
    <s v="1. Yes"/>
    <s v="3. Not sure"/>
    <s v="3. Not sure"/>
    <s v="1. At least once every 5 years"/>
    <m/>
    <s v="3. About 3 or 4 weeks - a bit more time to get ready"/>
    <s v="3. Not sure"/>
    <s v="1. Yes"/>
    <s v="A questionnaire"/>
    <m/>
    <m/>
    <m/>
    <m/>
    <s v="2. No"/>
    <s v="1. Yes"/>
    <s v="A letter"/>
    <m/>
    <s v="A video that explains what inspectors found"/>
    <m/>
    <m/>
    <m/>
    <s v="1. Yes"/>
    <s v="3. Not sure"/>
    <m/>
    <s v="I am a child or young person answering for myself"/>
    <s v="Primary school"/>
    <x v="2"/>
    <m/>
    <s v="Scottish Borders"/>
    <s v="Yes"/>
    <s v="ANON-51P4-YHM9-H"/>
    <n v="461229380"/>
    <m/>
    <d v="2025-10-29T10:00:24"/>
    <d v="2025-10-29T10:20:24"/>
    <d v="2025-10-29T10:19:58"/>
    <m/>
  </r>
  <r>
    <n v="20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3. Not sure"/>
    <s v="2. At least once every 7 years"/>
    <m/>
    <s v="2. About 2 and a half weeks - the same as it is now"/>
    <s v="3. Not sure"/>
    <s v="3. Not sure"/>
    <s v="A questionnaire"/>
    <m/>
    <m/>
    <m/>
    <m/>
    <s v="3. Not sure"/>
    <s v="1. Yes"/>
    <s v="A letter"/>
    <s v="A report"/>
    <m/>
    <m/>
    <m/>
    <m/>
    <s v="1. Yes"/>
    <s v="1. Yes"/>
    <m/>
    <s v="I am a child or young person answering for myself"/>
    <s v="Primary school"/>
    <x v="2"/>
    <m/>
    <s v="Scottish Borders"/>
    <s v="Yes"/>
    <s v="ANON-51P4-YHTC-2"/>
    <n v="767825189"/>
    <m/>
    <d v="2025-10-29T10:00:34"/>
    <d v="2025-10-29T10:20:24"/>
    <d v="2025-10-29T10:19:58"/>
    <m/>
  </r>
  <r>
    <n v="207"/>
    <s v="1. Important👍"/>
    <s v="3. I’m not sure 🤷‍♂️"/>
    <s v="1. Important👍"/>
    <s v="1. Important👍"/>
    <s v="3. I’m not sure 🤷‍♂️"/>
    <s v="1. Important👍"/>
    <s v="1. Important👍"/>
    <s v="3. I’m not sure 🤷‍♂️"/>
    <s v="3. I’m not sure 🤷‍♂️"/>
    <s v="1. Important👍"/>
    <s v="1. Important👍"/>
    <s v="1. Important👍"/>
    <s v="3. I’m not sure 🤷‍♂️"/>
    <s v="3. I’m not sure 🤷‍♂️"/>
    <s v="3. I’m not sure 🤷‍♂️"/>
    <s v="3. I’m not sure 🤷‍♂️"/>
    <s v="4. N/A"/>
    <s v="1. Important👍"/>
    <m/>
    <s v="3. Not sure"/>
    <s v="1. Yes"/>
    <s v="2. No"/>
    <s v="3. Not sure"/>
    <s v="3. At least once every 10 years"/>
    <m/>
    <s v="5. I’m not sure"/>
    <s v="1. Yes"/>
    <s v="1. Yes"/>
    <m/>
    <m/>
    <s v="An online tool for you to share your ideas"/>
    <m/>
    <m/>
    <s v="1. Yes"/>
    <s v="3. Not sure"/>
    <m/>
    <m/>
    <m/>
    <s v="I’m not sure"/>
    <m/>
    <m/>
    <s v="3. Not sure"/>
    <s v="2. No"/>
    <m/>
    <s v="I am a child or young person answering for myself"/>
    <s v="Primary school"/>
    <x v="2"/>
    <m/>
    <s v="Scottish Borders"/>
    <s v="Yes"/>
    <s v="ANON-51P4-YHTH-7"/>
    <n v="453492319"/>
    <m/>
    <d v="2025-10-29T10:00:33"/>
    <d v="2025-10-29T10:20:26"/>
    <d v="2025-10-29T10:20:06"/>
    <m/>
  </r>
  <r>
    <n v="208"/>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3. Not sure"/>
    <s v="1. At least once every 5 years"/>
    <m/>
    <s v="2. About 2 and a half weeks - the same as it is now"/>
    <s v="3. Not sure"/>
    <s v="1. Yes"/>
    <m/>
    <s v="A discussion"/>
    <s v="An online tool for you to share your ideas"/>
    <m/>
    <m/>
    <s v="3. Not sure"/>
    <s v="1. Yes"/>
    <m/>
    <s v="A report"/>
    <s v="A video that explains what inspectors found"/>
    <m/>
    <m/>
    <m/>
    <s v="1. Yes"/>
    <s v="1. Yes"/>
    <m/>
    <s v="I am a child or young person answering for myself"/>
    <s v="Primary school"/>
    <x v="2"/>
    <m/>
    <s v="Scottish Borders"/>
    <s v="Yes"/>
    <s v="ANON-51P4-YHMS-B"/>
    <n v="868511616"/>
    <m/>
    <d v="2025-10-29T10:00:25"/>
    <d v="2025-10-29T10:20:28"/>
    <d v="2025-10-29T10:20:06"/>
    <m/>
  </r>
  <r>
    <n v="209"/>
    <s v="3. I’m not sure 🤷‍♂️"/>
    <s v="1. Important👍"/>
    <s v="1. Important👍"/>
    <s v="1. Important👍"/>
    <s v="3. I’m not sure 🤷‍♂️"/>
    <s v="1. Important👍"/>
    <s v="1. Important👍"/>
    <s v="3. I’m not sure 🤷‍♂️"/>
    <s v="1. Important👍"/>
    <s v="1. Important👍"/>
    <s v="1. Important👍"/>
    <s v="1. Important👍"/>
    <s v="1. Important👍"/>
    <s v="3. I’m not sure 🤷‍♂️"/>
    <s v="3. I’m not sure 🤷‍♂️"/>
    <s v="1. Important👍"/>
    <s v="1. Important👍"/>
    <s v="1. Important👍"/>
    <m/>
    <s v="1. Yes"/>
    <s v="1. Yes"/>
    <s v="1. Yes"/>
    <s v="3. Not sure"/>
    <s v="2. At least once every 7 years"/>
    <m/>
    <s v="2. About 2 and a half weeks - the same as it is now"/>
    <s v="3. Not sure"/>
    <s v="1. Yes"/>
    <m/>
    <m/>
    <s v="An online tool for you to share your ideas"/>
    <m/>
    <m/>
    <s v="3. Not sure"/>
    <s v="3. Not sure"/>
    <s v="A letter"/>
    <m/>
    <m/>
    <m/>
    <m/>
    <m/>
    <s v="1. Yes"/>
    <s v="1. Yes"/>
    <m/>
    <s v="I am a child or young person answering for myself"/>
    <s v="Primary school"/>
    <x v="2"/>
    <m/>
    <s v="Scottish Borders"/>
    <s v="No"/>
    <s v="ANON-51P4-YHMV-E"/>
    <m/>
    <m/>
    <d v="2025-10-29T10:00:30"/>
    <d v="2025-10-29T10:20:29"/>
    <d v="2025-10-29T10:20:16"/>
    <m/>
  </r>
  <r>
    <n v="210"/>
    <s v="3. I’m not sure 🤷‍♂️"/>
    <s v="1. Important👍"/>
    <s v="1. Important👍"/>
    <s v="1. Important👍"/>
    <s v="1. Important👍"/>
    <s v="1. Important👍"/>
    <s v="3. I’m not sure 🤷‍♂️"/>
    <s v="1. Important👍"/>
    <s v="1. Important👍"/>
    <s v="1. Important👍"/>
    <s v="1. Important👍"/>
    <s v="1. Important👍"/>
    <s v="1. Important👍"/>
    <s v="1. Important👍"/>
    <s v="1. Important👍"/>
    <s v="1. Important👍"/>
    <s v="1. Important👍"/>
    <s v="1. Important👍"/>
    <m/>
    <s v="1. Yes"/>
    <s v="1. Yes"/>
    <s v="1. Yes"/>
    <s v="3. Not sure"/>
    <s v="1. At least once every 5 years"/>
    <m/>
    <s v="2. About 2 and a half weeks - the same as it is now"/>
    <s v="3. Not sure"/>
    <s v="1. Yes"/>
    <s v="A questionnaire"/>
    <s v="A discussion"/>
    <s v="An online tool for you to share your ideas"/>
    <s v="Other – please write your ideas in the box below"/>
    <m/>
    <s v="1. Yes"/>
    <s v="3. Not sure"/>
    <s v="A letter"/>
    <s v="A report"/>
    <m/>
    <m/>
    <m/>
    <m/>
    <s v="1. Yes"/>
    <s v="1. Yes"/>
    <m/>
    <s v="I am a child or young person answering for myself"/>
    <s v="Primary school"/>
    <x v="2"/>
    <m/>
    <s v="Scottish Borders"/>
    <s v="Yes"/>
    <s v="ANON-51P4-YHMB-T"/>
    <n v="773393650"/>
    <m/>
    <d v="2025-10-29T10:00:26"/>
    <d v="2025-10-29T10:20:30"/>
    <d v="2025-10-29T10:20:13"/>
    <m/>
  </r>
  <r>
    <n v="211"/>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3. Not sure"/>
    <s v="1. At least once every 5 years"/>
    <m/>
    <s v="2. About 2 and a half weeks - the same as it is now"/>
    <s v="3. Not sure"/>
    <s v="3. Not sure"/>
    <s v="A questionnaire"/>
    <m/>
    <m/>
    <m/>
    <m/>
    <s v="3. Not sure"/>
    <s v="1. Yes"/>
    <s v="A letter"/>
    <s v="A report"/>
    <m/>
    <m/>
    <m/>
    <m/>
    <s v="1. Yes"/>
    <s v="1. Yes"/>
    <m/>
    <s v="I am a child or young person answering for myself"/>
    <s v="Primary school"/>
    <x v="2"/>
    <m/>
    <s v="Scottish Borders"/>
    <s v="Yes"/>
    <s v="ANON-51P4-YHMW-F"/>
    <n v="919746633"/>
    <m/>
    <d v="2025-10-29T10:00:27"/>
    <d v="2025-10-29T10:20:31"/>
    <d v="2025-10-29T10:20:08"/>
    <m/>
  </r>
  <r>
    <n v="212"/>
    <s v="1. Important👍"/>
    <s v="1. Important👍"/>
    <s v="1. Important👍"/>
    <s v="1. Important👍"/>
    <s v="1. Important👍"/>
    <s v="2. Not important👎"/>
    <s v="1. Important👍"/>
    <s v="1. Important👍"/>
    <s v="1. Important👍"/>
    <s v="3. I’m not sure 🤷‍♂️"/>
    <s v="1. Important👍"/>
    <s v="1. Important👍"/>
    <s v="1. Important👍"/>
    <s v="1. Important👍"/>
    <s v="1. Important👍"/>
    <s v="1. Important👍"/>
    <s v="1. Important👍"/>
    <s v="1. Important👍"/>
    <s v="No thank you"/>
    <s v="1. Yes"/>
    <s v="1. Yes"/>
    <s v="2. No"/>
    <s v="1. Yes"/>
    <s v="2. At least once every 7 years"/>
    <s v="14 years"/>
    <s v="3. About 3 or 4 weeks - a bit more time to get ready"/>
    <s v="1. Yes"/>
    <s v="1. Yes"/>
    <s v="A questionnaire"/>
    <s v="A discussion"/>
    <m/>
    <m/>
    <m/>
    <s v="3. Not sure"/>
    <s v="1. Yes"/>
    <s v="A letter"/>
    <m/>
    <s v="A video that explains what inspectors found"/>
    <m/>
    <m/>
    <m/>
    <s v="3. Not sure"/>
    <s v="1. Yes"/>
    <m/>
    <s v="I am a child or young person answering for myself"/>
    <s v="Primary school"/>
    <x v="2"/>
    <m/>
    <s v="Scottish Borders"/>
    <s v="No"/>
    <s v="ANON-51P4-YHMC-U"/>
    <m/>
    <m/>
    <d v="2025-10-29T09:59:49"/>
    <d v="2025-10-29T10:20:32"/>
    <d v="2025-10-29T10:20:08"/>
    <m/>
  </r>
  <r>
    <n v="213"/>
    <s v="3. I’m not sure 🤷‍♂️"/>
    <s v="1. Important👍"/>
    <s v="1. Important👍"/>
    <s v="1. Important👍"/>
    <s v="1. Important👍"/>
    <s v="3. I’m not sure 🤷‍♂️"/>
    <s v="1. Important👍"/>
    <s v="1. Important👍"/>
    <s v="1. Important👍"/>
    <s v="3. I’m not sure 🤷‍♂️"/>
    <s v="1. Important👍"/>
    <s v="1. Important👍"/>
    <s v="1. Important👍"/>
    <s v="2. Not important👎"/>
    <s v="1. Important👍"/>
    <s v="1. Important👍"/>
    <s v="3. I’m not sure 🤷‍♂️"/>
    <s v="3. I’m not sure 🤷‍♂️"/>
    <s v="I’m not sure."/>
    <s v="1. Yes"/>
    <s v="1. Yes"/>
    <s v="2. No"/>
    <s v="3. Not sure"/>
    <s v="4. I’m not sure"/>
    <s v="No."/>
    <s v="2. About 2 and a half weeks - the same as it is now"/>
    <s v="3. Not sure"/>
    <s v="3. Not sure"/>
    <s v="A questionnaire"/>
    <m/>
    <m/>
    <m/>
    <m/>
    <s v="1. Yes"/>
    <s v="3. Not sure"/>
    <s v="A letter"/>
    <m/>
    <m/>
    <m/>
    <m/>
    <m/>
    <s v="1. Yes"/>
    <s v="3. Not sure"/>
    <m/>
    <s v="I am a child or young person answering for myself"/>
    <s v="Primary school"/>
    <x v="2"/>
    <m/>
    <s v="Scottish Borders"/>
    <s v="No"/>
    <s v="ANON-51P4-YHMD-V"/>
    <m/>
    <m/>
    <d v="2025-10-29T10:00:24"/>
    <d v="2025-10-29T10:20:34"/>
    <d v="2025-10-29T10:20:27"/>
    <m/>
  </r>
  <r>
    <n v="214"/>
    <s v="1. Important👍"/>
    <s v="2. Not important👎"/>
    <s v="3. I’m not sure 🤷‍♂️"/>
    <s v="1. Important👍"/>
    <s v="1. Important👍"/>
    <s v="1. Important👍"/>
    <s v="4. N/A"/>
    <s v="3. I’m not sure 🤷‍♂️"/>
    <s v="2. Not important👎"/>
    <s v="2. Not important👎"/>
    <s v="3. I’m not sure 🤷‍♂️"/>
    <s v="1. Important👍"/>
    <s v="2. Not important👎"/>
    <s v="1. Important👍"/>
    <s v="3. I’m not sure 🤷‍♂️"/>
    <s v="2. Not important👎"/>
    <s v="2. Not important👎"/>
    <s v="3. I’m not sure 🤷‍♂️"/>
    <m/>
    <s v="2. No"/>
    <s v="1. Yes"/>
    <s v="3. Not sure"/>
    <s v="2. No"/>
    <s v="4. I’m not sure"/>
    <s v="Every 2 years"/>
    <s v="4. It should be different for each school, depending on what’s going on"/>
    <s v="2. No"/>
    <s v="1. Yes"/>
    <m/>
    <s v="A discussion"/>
    <s v="An online tool for you to share your ideas"/>
    <m/>
    <m/>
    <s v="1. Yes"/>
    <s v="1. Yes"/>
    <m/>
    <s v="A report"/>
    <s v="A video that explains what inspectors found"/>
    <m/>
    <m/>
    <m/>
    <s v="1. Yes"/>
    <s v="1. Yes"/>
    <m/>
    <s v="I am a child or young person answering for myself"/>
    <s v="Primary school"/>
    <x v="2"/>
    <m/>
    <s v="Scottish Borders"/>
    <s v="Yes"/>
    <s v="ANON-51P4-YHM8-G"/>
    <n v="1065028125"/>
    <m/>
    <d v="2025-10-29T10:00:28"/>
    <d v="2025-10-29T10:20:34"/>
    <d v="2025-10-29T10:20:12"/>
    <m/>
  </r>
  <r>
    <n v="216"/>
    <s v="3. I’m not sure 🤷‍♂️"/>
    <s v="1. Important👍"/>
    <s v="1. Important👍"/>
    <s v="1. Important👍"/>
    <s v="1. Important👍"/>
    <s v="1. Important👍"/>
    <s v="3. I’m not sure 🤷‍♂️"/>
    <s v="1. Important👍"/>
    <s v="1. Important👍"/>
    <s v="1. Important👍"/>
    <s v="1. Important👍"/>
    <s v="1. Important👍"/>
    <s v="1. Important👍"/>
    <s v="1. Important👍"/>
    <s v="1. Important👍"/>
    <s v="1. Important👍"/>
    <s v="1. Important👍"/>
    <s v="1. Important👍"/>
    <s v="They should look at the kindness in the muga"/>
    <s v="1. Yes"/>
    <s v="1. Yes"/>
    <s v="1. Yes"/>
    <s v="3. Not sure"/>
    <s v="1. At least once every 5 years"/>
    <m/>
    <s v="2. About 2 and a half weeks - the same as it is now"/>
    <s v="3. Not sure"/>
    <s v="1. Yes"/>
    <s v="A questionnaire"/>
    <s v="A discussion"/>
    <m/>
    <s v="Other – please write your ideas in the box below"/>
    <m/>
    <s v="3. Not sure"/>
    <s v="3. Not sure"/>
    <s v="A letter"/>
    <m/>
    <s v="A video that explains what inspectors found"/>
    <m/>
    <m/>
    <m/>
    <s v="1. Yes"/>
    <s v="1. Yes"/>
    <m/>
    <s v="I am a child or young person answering for myself"/>
    <s v="Primary school"/>
    <x v="2"/>
    <m/>
    <s v="Scottish Borders"/>
    <s v="Yes"/>
    <s v="ANON-51P4-YHMT-C"/>
    <n v="1033179323"/>
    <m/>
    <d v="2025-10-29T10:00:23"/>
    <d v="2025-10-29T10:20:35"/>
    <d v="2025-10-29T10:20:24"/>
    <m/>
  </r>
  <r>
    <n v="217"/>
    <s v="1. Important👍"/>
    <s v="1. Important👍"/>
    <s v="1. Important👍"/>
    <s v="1. Important👍"/>
    <s v="1. Important👍"/>
    <s v="1. Important👍"/>
    <s v="1. Important👍"/>
    <s v="1. Important👍"/>
    <s v="1. Important👍"/>
    <s v="1. Important👍"/>
    <s v="1. Important👍"/>
    <s v="1. Important👍"/>
    <s v="1. Important👍"/>
    <s v="1. Important👍"/>
    <s v="1. Important👍"/>
    <s v="1. Important👍"/>
    <s v="1. Important👍"/>
    <s v="1. Important👍"/>
    <s v="Nope"/>
    <s v="2. No"/>
    <s v="1. Yes"/>
    <s v="1. Yes"/>
    <s v="1. Yes"/>
    <s v="3. At least once every 10 years"/>
    <m/>
    <s v="1. About 2 days - just enough time to get ready"/>
    <s v="2. No"/>
    <s v="1. Yes"/>
    <s v="A questionnaire"/>
    <m/>
    <m/>
    <m/>
    <m/>
    <s v="1. Yes"/>
    <s v="1. Yes"/>
    <s v="A letter"/>
    <m/>
    <m/>
    <m/>
    <m/>
    <m/>
    <s v="1. Yes"/>
    <s v="1. Yes"/>
    <m/>
    <s v="I am a child or young person answering for myself"/>
    <s v="Primary school"/>
    <x v="2"/>
    <m/>
    <s v="Not Answered"/>
    <s v="Yes"/>
    <s v="ANON-51P4-YHMM-5"/>
    <n v="14340073"/>
    <m/>
    <d v="2025-10-29T10:00:25"/>
    <d v="2025-10-29T10:20:41"/>
    <d v="2025-10-29T10:20:36"/>
    <m/>
  </r>
  <r>
    <n v="219"/>
    <s v="1. Important👍"/>
    <s v="1. Important👍"/>
    <s v="1. Important👍"/>
    <s v="1. Important👍"/>
    <s v="1. Important👍"/>
    <s v="1. Important👍"/>
    <s v="3. I’m not sure 🤷‍♂️"/>
    <s v="1. Important👍"/>
    <s v="1. Important👍"/>
    <s v="1. Important👍"/>
    <s v="1. Important👍"/>
    <s v="3. I’m not sure 🤷‍♂️"/>
    <s v="3. I’m not sure 🤷‍♂️"/>
    <s v="1. Important👍"/>
    <s v="1. Important👍"/>
    <s v="1. Important👍"/>
    <s v="1. Important👍"/>
    <s v="1. Important👍"/>
    <m/>
    <s v="1. Yes"/>
    <s v="3. Not sure"/>
    <s v="3. Not sure"/>
    <s v="3. Not sure"/>
    <s v="4. I’m not sure"/>
    <m/>
    <s v="2. About 2 and a half weeks - the same as it is now"/>
    <s v="1. Yes"/>
    <s v="3. Not sure"/>
    <s v="A questionnaire"/>
    <m/>
    <m/>
    <m/>
    <m/>
    <s v="3. Not sure"/>
    <s v="1. Yes"/>
    <m/>
    <s v="A report"/>
    <m/>
    <m/>
    <m/>
    <m/>
    <s v="1. Yes"/>
    <s v="1. Yes"/>
    <m/>
    <s v="I am a child or young person answering for myself"/>
    <s v="Primary school"/>
    <x v="2"/>
    <m/>
    <s v="Scottish Borders"/>
    <s v="Yes"/>
    <s v="ANON-51P4-YHMJ-2"/>
    <n v="764851499"/>
    <m/>
    <d v="2025-10-29T10:00:30"/>
    <d v="2025-10-29T10:20:52"/>
    <d v="2025-10-29T10:20:20"/>
    <m/>
  </r>
  <r>
    <n v="220"/>
    <s v="1. Important👍"/>
    <s v="1. Important👍"/>
    <s v="1. Important👍"/>
    <s v="1. Important👍"/>
    <s v="1. Important👍"/>
    <s v="3. I’m not sure 🤷‍♂️"/>
    <s v="1. Important👍"/>
    <s v="1. Important👍"/>
    <s v="1. Important👍"/>
    <s v="1. Important👍"/>
    <s v="1. Important👍"/>
    <s v="1. Important👍"/>
    <s v="1. Important👍"/>
    <s v="1. Important👍"/>
    <s v="1. Important👍"/>
    <s v="1. Important👍"/>
    <s v="1. Important👍"/>
    <s v="1. Important👍"/>
    <s v="No"/>
    <s v="1. Yes"/>
    <s v="1. Yes"/>
    <s v="2. No"/>
    <s v="1. Yes"/>
    <s v="4. I’m not sure"/>
    <m/>
    <s v="4. It should be different for each school, depending on what’s going on"/>
    <s v="1. Yes"/>
    <s v="1. Yes"/>
    <s v="A questionnaire"/>
    <m/>
    <m/>
    <m/>
    <m/>
    <s v="1. Yes"/>
    <s v="3. Not sure"/>
    <m/>
    <m/>
    <s v="A video that explains what inspectors found"/>
    <m/>
    <m/>
    <m/>
    <s v="1. Yes"/>
    <s v="3. Not sure"/>
    <m/>
    <s v="I am a child or young person answering for myself"/>
    <s v="Primary school"/>
    <x v="2"/>
    <m/>
    <s v="Scottish Borders"/>
    <s v="Yes"/>
    <s v="ANON-51P4-YHMX-G"/>
    <n v="1055165556"/>
    <m/>
    <d v="2025-10-29T10:00:23"/>
    <d v="2025-10-29T10:20:59"/>
    <d v="2025-10-29T10:19:54"/>
    <m/>
  </r>
  <r>
    <n v="221"/>
    <s v="1. Important👍"/>
    <s v="1. Important👍"/>
    <s v="1. Important👍"/>
    <s v="1. Important👍"/>
    <s v="1. Important👍"/>
    <s v="1. Important👍"/>
    <s v="1. Important👍"/>
    <s v="3. I’m not sure 🤷‍♂️"/>
    <s v="1. Important👍"/>
    <s v="1. Important👍"/>
    <s v="1. Important👍"/>
    <s v="1. Important👍"/>
    <s v="2. Not important👎"/>
    <s v="1. Important👍"/>
    <s v="1. Important👍"/>
    <s v="1. Important👍"/>
    <s v="2. Not important👎"/>
    <s v="1. Important👍"/>
    <s v="how important it is to give encouragement _x000a_is there evidence of following gospel values"/>
    <s v="1. Yes"/>
    <s v="3. Not sure"/>
    <s v="2. No"/>
    <s v="2. No"/>
    <s v="2. At least once every 7 years"/>
    <m/>
    <s v="3. About 3 or 4 weeks - a bit more time to get ready"/>
    <s v="1. Yes"/>
    <s v="1. Yes"/>
    <s v="A questionnaire"/>
    <m/>
    <m/>
    <m/>
    <m/>
    <s v="2. No"/>
    <s v="1. Yes"/>
    <m/>
    <m/>
    <s v="A video that explains what inspectors found"/>
    <m/>
    <m/>
    <s v="a video that can be shared at assembly"/>
    <s v="1. Yes"/>
    <s v="3. Not sure"/>
    <m/>
    <s v="I am a child or young person answering for myself"/>
    <s v="Primary school"/>
    <x v="2"/>
    <m/>
    <s v="South Lanarkshire"/>
    <s v="Yes"/>
    <s v="ANON-51P4-YHTS-J"/>
    <n v="1060131181"/>
    <m/>
    <d v="2025-10-29T11:51:02"/>
    <d v="2025-10-29T12:02:46"/>
    <d v="2025-10-29T12:02:22"/>
    <m/>
  </r>
  <r>
    <n v="224"/>
    <s v="1. Important👍"/>
    <s v="1. Important👍"/>
    <s v="1. Important👍"/>
    <s v="1. Important👍"/>
    <s v="1. Important👍"/>
    <s v="1. Important👍"/>
    <s v="1. Important👍"/>
    <s v="1. Important👍"/>
    <s v="1. Important👍"/>
    <s v="1. Important👍"/>
    <s v="1. Important👍"/>
    <s v="3. I’m not sure 🤷‍♂️"/>
    <s v="1. Important👍"/>
    <s v="1. Important👍"/>
    <s v="1. Important👍"/>
    <s v="1. Important👍"/>
    <s v="1. Important👍"/>
    <s v="1. Important👍"/>
    <s v="Pupils behaviour_x000a_How pupils get on in learning"/>
    <s v="3. Not sure"/>
    <s v="1. Yes"/>
    <s v="2. No"/>
    <s v="2. No"/>
    <s v="5. Not Answered"/>
    <s v="I think inspections should happen at least once every year"/>
    <s v="2. About 2 and a half weeks - the same as it is now"/>
    <s v="1. Yes"/>
    <s v="1. Yes"/>
    <s v="A questionnaire"/>
    <m/>
    <m/>
    <m/>
    <m/>
    <s v="1. Yes"/>
    <s v="1. Yes"/>
    <s v="A letter"/>
    <m/>
    <m/>
    <m/>
    <m/>
    <m/>
    <s v="2. No"/>
    <s v="2. No"/>
    <m/>
    <s v="I am a child or young person answering for myself"/>
    <s v="Primary school"/>
    <x v="2"/>
    <m/>
    <s v="West Lothian"/>
    <s v="No"/>
    <s v="ANON-51P4-YHTB-1"/>
    <m/>
    <m/>
    <d v="2025-10-29T11:58:35"/>
    <d v="2025-10-29T12:19:59"/>
    <d v="2025-10-29T12:18:49"/>
    <m/>
  </r>
  <r>
    <n v="225"/>
    <s v="1. Important👍"/>
    <s v="1. Important👍"/>
    <s v="1. Important👍"/>
    <s v="1. Important👍"/>
    <s v="1. Important👍"/>
    <s v="1. Important👍"/>
    <s v="1. Important👍"/>
    <s v="1. Important👍"/>
    <s v="1. Important👍"/>
    <s v="1. Important👍"/>
    <s v="1. Important👍"/>
    <s v="3. I’m not sure 🤷‍♂️"/>
    <s v="1. Important👍"/>
    <s v="1. Important👍"/>
    <s v="1. Important👍"/>
    <s v="1. Important👍"/>
    <s v="1. Important👍"/>
    <s v="1. Important👍"/>
    <s v="Pupils behaviour_x000a_How they get on at learning"/>
    <s v="1. Yes"/>
    <s v="1. Yes"/>
    <s v="2. No"/>
    <s v="2. No"/>
    <s v="1. At least once every 5 years"/>
    <s v="I think inspectors should come in the school 2 times per year"/>
    <s v="2. About 2 and a half weeks - the same as it is now"/>
    <s v="1. Yes"/>
    <s v="1. Yes"/>
    <s v="A questionnaire"/>
    <s v="A discussion"/>
    <m/>
    <m/>
    <m/>
    <s v="3. Not sure"/>
    <s v="1. Yes"/>
    <m/>
    <s v="A report"/>
    <m/>
    <m/>
    <m/>
    <m/>
    <s v="1. Yes"/>
    <s v="1. Yes"/>
    <m/>
    <s v="I am a child or young person answering for myself"/>
    <s v="Primary school"/>
    <x v="2"/>
    <m/>
    <s v="West Lothian"/>
    <s v="Yes"/>
    <s v="ANON-51P4-YHTN-D"/>
    <n v="495369506"/>
    <m/>
    <d v="2025-10-29T11:57:56"/>
    <d v="2025-10-29T12:21:04"/>
    <d v="2025-10-29T12:21:00"/>
    <m/>
  </r>
  <r>
    <n v="230"/>
    <s v="3. I’m not sure 🤷‍♂️"/>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3. Not sure"/>
    <s v="3. At least once every 10 years"/>
    <m/>
    <s v="2. About 2 and a half weeks - the same as it is now"/>
    <s v="1. Yes"/>
    <s v="1. Yes"/>
    <s v="A questionnaire"/>
    <m/>
    <s v="An online tool for you to share your ideas"/>
    <m/>
    <m/>
    <s v="1. Yes"/>
    <s v="1. Yes"/>
    <m/>
    <m/>
    <s v="A video that explains what inspectors found"/>
    <m/>
    <m/>
    <m/>
    <s v="3. Not sure"/>
    <s v="1. Yes"/>
    <m/>
    <s v="I am a child or young person answering for myself"/>
    <s v="Primary school"/>
    <x v="2"/>
    <m/>
    <s v="Western Isles (Eilean Siar)"/>
    <s v="Yes"/>
    <s v="ANON-51P4-YHT5-M"/>
    <n v="318458731"/>
    <m/>
    <d v="2025-10-30T09:26:56"/>
    <d v="2025-10-30T09:40:11"/>
    <d v="2025-10-30T09:39:57"/>
    <m/>
  </r>
  <r>
    <n v="231"/>
    <s v="3. I’m not sure 🤷‍♂️"/>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2. At least once every 7 years"/>
    <m/>
    <s v="2. About 2 and a half weeks - the same as it is now"/>
    <s v="1. Yes"/>
    <s v="1. Yes"/>
    <s v="A questionnaire"/>
    <m/>
    <m/>
    <m/>
    <m/>
    <s v="1. Yes"/>
    <s v="1. Yes"/>
    <s v="A letter"/>
    <m/>
    <m/>
    <m/>
    <m/>
    <m/>
    <s v="1. Yes"/>
    <s v="1. Yes"/>
    <m/>
    <s v="I am a child or young person answering for myself"/>
    <s v="Primary school"/>
    <x v="2"/>
    <m/>
    <s v="West Dunbartonshire"/>
    <s v="No"/>
    <s v="ANON-51P4-YHTU-M"/>
    <m/>
    <m/>
    <d v="2025-10-30T09:26:53"/>
    <d v="2025-10-30T09:40:16"/>
    <d v="2025-10-30T09:39:58"/>
    <m/>
  </r>
  <r>
    <n v="23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3. At least once every 10 years"/>
    <m/>
    <s v="2. About 2 and a half weeks - the same as it is now"/>
    <s v="1. Yes"/>
    <s v="1. Yes"/>
    <s v="A questionnaire"/>
    <m/>
    <m/>
    <m/>
    <m/>
    <s v="1. Yes"/>
    <s v="1. Yes"/>
    <m/>
    <m/>
    <s v="A video that explains what inspectors found"/>
    <m/>
    <m/>
    <m/>
    <s v="1. Yes"/>
    <s v="1. Yes"/>
    <m/>
    <s v="I am a child or young person answering for myself"/>
    <s v="Primary school"/>
    <x v="2"/>
    <m/>
    <s v="West Dunbartonshire"/>
    <s v="Yes"/>
    <s v="ANON-51P4-YHTV-N"/>
    <n v="685090843"/>
    <m/>
    <d v="2025-10-30T09:25:31"/>
    <d v="2025-10-30T09:40:18"/>
    <d v="2025-10-30T09:40:08"/>
    <m/>
  </r>
  <r>
    <n v="234"/>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2. No"/>
    <s v="3. At least once every 10 years"/>
    <m/>
    <s v="3. About 3 or 4 weeks - a bit more time to get ready"/>
    <s v="1. Yes"/>
    <s v="1. Yes"/>
    <s v="A questionnaire"/>
    <m/>
    <m/>
    <m/>
    <m/>
    <s v="3. Not sure"/>
    <s v="2. No"/>
    <m/>
    <m/>
    <s v="A video that explains what inspectors found"/>
    <m/>
    <m/>
    <m/>
    <s v="2. No"/>
    <s v="2. No"/>
    <m/>
    <s v="I am a child or young person answering for myself"/>
    <s v="Primary school"/>
    <x v="2"/>
    <m/>
    <s v="West Dunbartonshire"/>
    <s v="No"/>
    <s v="ANON-51P4-YHZ6-U"/>
    <m/>
    <m/>
    <d v="2025-10-30T09:27:22"/>
    <d v="2025-10-30T09:40:19"/>
    <d v="2025-10-30T09:39:59"/>
    <m/>
  </r>
  <r>
    <n v="23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3. At least once every 10 years"/>
    <m/>
    <s v="2. About 2 and a half weeks - the same as it is now"/>
    <s v="1. Yes"/>
    <s v="1. Yes"/>
    <s v="A questionnaire"/>
    <m/>
    <m/>
    <m/>
    <m/>
    <s v="2. No"/>
    <s v="1. Yes"/>
    <m/>
    <m/>
    <s v="A video that explains what inspectors found"/>
    <m/>
    <m/>
    <m/>
    <s v="1. Yes"/>
    <s v="1. Yes"/>
    <m/>
    <s v="I am a child or young person answering for myself"/>
    <s v="Primary school"/>
    <x v="2"/>
    <m/>
    <s v="West Dunbartonshire"/>
    <s v="Yes"/>
    <s v="ANON-51P4-YHX1-M"/>
    <n v="41658292"/>
    <m/>
    <d v="2025-10-30T09:26:57"/>
    <d v="2025-10-30T09:40:19"/>
    <d v="2025-10-30T09:40:13"/>
    <m/>
  </r>
  <r>
    <n v="236"/>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3. At least once every 10 years"/>
    <m/>
    <s v="2. About 2 and a half weeks - the same as it is now"/>
    <s v="1. Yes"/>
    <s v="1. Yes"/>
    <m/>
    <s v="A discussion"/>
    <m/>
    <m/>
    <m/>
    <s v="1. Yes"/>
    <s v="1. Yes"/>
    <m/>
    <m/>
    <s v="A video that explains what inspectors found"/>
    <m/>
    <m/>
    <m/>
    <s v="1. Yes"/>
    <s v="1. Yes"/>
    <m/>
    <s v="I am a child or young person answering for myself"/>
    <s v="Primary school"/>
    <x v="2"/>
    <m/>
    <s v="West Dunbartonshire"/>
    <s v="Yes"/>
    <s v="ANON-51P4-YHXZ-W"/>
    <n v="580229124"/>
    <m/>
    <d v="2025-10-30T09:27:09"/>
    <d v="2025-10-30T09:40:20"/>
    <d v="2025-10-30T09:40:00"/>
    <m/>
  </r>
  <r>
    <n v="237"/>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3. Not sure"/>
    <s v="1. At least once every 5 years"/>
    <m/>
    <s v="3. About 3 or 4 weeks - a bit more time to get ready"/>
    <s v="1. Yes"/>
    <s v="1. Yes"/>
    <m/>
    <s v="A discussion"/>
    <m/>
    <m/>
    <m/>
    <s v="3. Not sure"/>
    <s v="2. No"/>
    <m/>
    <s v="A report"/>
    <s v="A video that explains what inspectors found"/>
    <m/>
    <m/>
    <m/>
    <s v="1. Yes"/>
    <s v="3. Not sure"/>
    <m/>
    <s v="I am a child or young person answering for myself"/>
    <s v="Primary school"/>
    <x v="2"/>
    <m/>
    <s v="West Dunbartonshire"/>
    <s v="Yes"/>
    <s v="ANON-51P4-YHZP-N"/>
    <n v="335907211"/>
    <m/>
    <d v="2025-10-30T09:27:17"/>
    <d v="2025-10-30T09:40:20"/>
    <d v="2025-10-30T09:40:06"/>
    <m/>
  </r>
  <r>
    <n v="239"/>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3. At least once every 10 years"/>
    <m/>
    <s v="2. About 2 and a half weeks - the same as it is now"/>
    <s v="1. Yes"/>
    <s v="1. Yes"/>
    <m/>
    <s v="A discussion"/>
    <m/>
    <m/>
    <m/>
    <s v="1. Yes"/>
    <s v="1. Yes"/>
    <m/>
    <m/>
    <s v="A video that explains what inspectors found"/>
    <m/>
    <m/>
    <m/>
    <s v="1. Yes"/>
    <s v="1. Yes"/>
    <m/>
    <s v="I am a child or young person answering for myself"/>
    <s v="Primary school"/>
    <x v="2"/>
    <m/>
    <s v="West Dunbartonshire"/>
    <s v="Yes"/>
    <s v="ANON-51P4-YHXY-V"/>
    <n v="798649761"/>
    <m/>
    <d v="2025-10-30T09:27:01"/>
    <d v="2025-10-30T09:40:22"/>
    <d v="2025-10-30T09:40:14"/>
    <m/>
  </r>
  <r>
    <n v="240"/>
    <s v="1. Important👍"/>
    <s v="1. Important👍"/>
    <s v="1. Important👍"/>
    <s v="1. Important👍"/>
    <s v="1. Important👍"/>
    <s v="1. Important👍"/>
    <s v="1. Important👍"/>
    <s v="1. Important👍"/>
    <s v="1. Important👍"/>
    <s v="1. Important👍"/>
    <s v="1. Important👍"/>
    <s v="3. I’m not sure 🤷‍♂️"/>
    <s v="1. Important👍"/>
    <s v="1. Important👍"/>
    <s v="1. Important👍"/>
    <s v="1. Important👍"/>
    <s v="1. Important👍"/>
    <s v="1. Important👍"/>
    <m/>
    <s v="1. Yes"/>
    <s v="1. Yes"/>
    <s v="1. Yes"/>
    <s v="3. Not sure"/>
    <s v="3. At least once every 10 years"/>
    <m/>
    <s v="2. About 2 and a half weeks - the same as it is now"/>
    <s v="1. Yes"/>
    <s v="1. Yes"/>
    <m/>
    <s v="A discussion"/>
    <m/>
    <m/>
    <m/>
    <s v="1. Yes"/>
    <s v="1. Yes"/>
    <m/>
    <m/>
    <s v="A video that explains what inspectors found"/>
    <m/>
    <m/>
    <m/>
    <s v="1. Yes"/>
    <s v="1. Yes"/>
    <m/>
    <s v="I am a child or young person answering for myself"/>
    <s v="Primary school"/>
    <x v="2"/>
    <m/>
    <s v="West Dunbartonshire"/>
    <s v="Yes"/>
    <s v="ANON-51P4-YHX4-Q"/>
    <n v="218773436"/>
    <m/>
    <d v="2025-10-30T09:26:59"/>
    <d v="2025-10-30T09:40:23"/>
    <d v="2025-10-30T09:40:09"/>
    <m/>
  </r>
  <r>
    <n v="241"/>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2. At least once every 7 years"/>
    <m/>
    <s v="4. It should be different for each school, depending on what’s going on"/>
    <s v="1. Yes"/>
    <s v="1. Yes"/>
    <s v="A questionnaire"/>
    <m/>
    <m/>
    <m/>
    <m/>
    <s v="3. Not sure"/>
    <s v="1. Yes"/>
    <m/>
    <m/>
    <s v="A video that explains what inspectors found"/>
    <m/>
    <m/>
    <m/>
    <s v="1. Yes"/>
    <s v="1. Yes"/>
    <m/>
    <s v="I am a child or young person answering for myself"/>
    <s v="Primary school"/>
    <x v="2"/>
    <m/>
    <s v="West Dunbartonshire"/>
    <s v="Yes"/>
    <s v="ANON-51P4-YH3F-4"/>
    <n v="1063792916"/>
    <m/>
    <d v="2025-10-30T09:28:17"/>
    <d v="2025-10-30T09:40:23"/>
    <d v="2025-10-30T09:40:08"/>
    <m/>
  </r>
  <r>
    <n v="242"/>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3. Not sure"/>
    <s v="3. At least once every 10 years"/>
    <s v="14 yers"/>
    <s v="3. About 3 or 4 weeks - a bit more time to get ready"/>
    <s v="1. Yes"/>
    <s v="1. Yes"/>
    <m/>
    <s v="A discussion"/>
    <m/>
    <m/>
    <m/>
    <s v="2. No"/>
    <s v="2. No"/>
    <s v="A letter"/>
    <s v="A report"/>
    <s v="A video that explains what inspectors found"/>
    <m/>
    <m/>
    <m/>
    <s v="2. No"/>
    <s v="1. Yes"/>
    <m/>
    <s v="I am a child or young person answering for myself"/>
    <s v="Primary school"/>
    <x v="2"/>
    <m/>
    <s v="West Dunbartonshire"/>
    <s v="Yes"/>
    <s v="ANON-51P4-YHTE-4"/>
    <n v="974718525"/>
    <m/>
    <d v="2025-10-30T09:26:55"/>
    <d v="2025-10-30T09:40:26"/>
    <d v="2025-10-30T09:40:16"/>
    <m/>
  </r>
  <r>
    <n v="24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3. Not sure"/>
    <s v="3. At least once every 10 years"/>
    <m/>
    <s v="2. About 2 and a half weeks - the same as it is now"/>
    <s v="1. Yes"/>
    <s v="1. Yes"/>
    <s v="A questionnaire"/>
    <m/>
    <m/>
    <m/>
    <m/>
    <s v="1. Yes"/>
    <s v="1. Yes"/>
    <m/>
    <m/>
    <s v="A video that explains what inspectors found"/>
    <m/>
    <m/>
    <m/>
    <s v="1. Yes"/>
    <s v="1. Yes"/>
    <m/>
    <s v="I am a child or young person answering for myself"/>
    <s v="Primary school"/>
    <x v="2"/>
    <m/>
    <s v="West Dunbartonshire"/>
    <s v="Yes"/>
    <s v="ANON-51P4-YHX2-N"/>
    <n v="84463192"/>
    <m/>
    <d v="2025-10-30T09:27:02"/>
    <d v="2025-10-30T09:40:27"/>
    <d v="2025-10-30T09:40:13"/>
    <m/>
  </r>
  <r>
    <n v="244"/>
    <s v="1. Important👍"/>
    <s v="1. Important👍"/>
    <s v="1. Important👍"/>
    <s v="1. Important👍"/>
    <s v="1. Important👍"/>
    <s v="1. Important👍"/>
    <s v="1. Important👍"/>
    <s v="1. Important👍"/>
    <s v="1. Important👍"/>
    <s v="1. Important👍"/>
    <s v="1. Important👍"/>
    <s v="3. I’m not sure 🤷‍♂️"/>
    <s v="1. Important👍"/>
    <s v="1. Important👍"/>
    <s v="3. I’m not sure 🤷‍♂️"/>
    <s v="3. I’m not sure 🤷‍♂️"/>
    <s v="3. I’m not sure 🤷‍♂️"/>
    <s v="1. Important👍"/>
    <m/>
    <s v="3. Not sure"/>
    <s v="1. Yes"/>
    <s v="1. Yes"/>
    <s v="2. No"/>
    <s v="3. At least once every 10 years"/>
    <m/>
    <s v="2. About 2 and a half weeks - the same as it is now"/>
    <s v="3. Not sure"/>
    <s v="1. Yes"/>
    <m/>
    <s v="A discussion"/>
    <m/>
    <m/>
    <m/>
    <s v="2. No"/>
    <s v="2. No"/>
    <m/>
    <m/>
    <m/>
    <s v="I’m not sure"/>
    <m/>
    <m/>
    <s v="2. No"/>
    <s v="2. No"/>
    <m/>
    <s v="I am a child or young person answering for myself"/>
    <s v="Primary school"/>
    <x v="2"/>
    <m/>
    <s v="West Dunbartonshire"/>
    <s v="No"/>
    <s v="ANON-51P4-YHTG-6"/>
    <m/>
    <m/>
    <d v="2025-10-30T09:26:56"/>
    <d v="2025-10-30T09:40:36"/>
    <d v="2025-10-30T09:40:10"/>
    <m/>
  </r>
  <r>
    <n v="250"/>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2. No"/>
    <s v="1. At least once every 5 years"/>
    <m/>
    <s v="2. About 2 and a half weeks - the same as it is now"/>
    <s v="1. Yes"/>
    <s v="1. Yes"/>
    <m/>
    <s v="A discussion"/>
    <m/>
    <m/>
    <m/>
    <s v="1. Yes"/>
    <s v="1. Yes"/>
    <m/>
    <s v="A report"/>
    <m/>
    <m/>
    <m/>
    <m/>
    <s v="1. Yes"/>
    <s v="1. Yes"/>
    <m/>
    <s v="I am a child or young person answering for myself"/>
    <s v="Primary school"/>
    <x v="2"/>
    <m/>
    <s v="South Lanarkshire"/>
    <s v="Yes"/>
    <s v="ANON-51P4-YH8N-H"/>
    <n v="570927458"/>
    <m/>
    <d v="2025-10-30T13:57:14"/>
    <d v="2025-10-30T14:19:28"/>
    <d v="2025-10-30T14:18:09"/>
    <m/>
  </r>
  <r>
    <n v="251"/>
    <s v="1. Important👍"/>
    <s v="1. Important👍"/>
    <s v="1. Important👍"/>
    <s v="1. Important👍"/>
    <s v="1. Important👍"/>
    <s v="1. Important👍"/>
    <s v="1. Important👍"/>
    <s v="1. Important👍"/>
    <s v="1. Important👍"/>
    <s v="1. Important👍"/>
    <s v="1. Important👍"/>
    <s v="1. Important👍"/>
    <s v="1. Important👍"/>
    <s v="1. Important👍"/>
    <s v="1. Important👍"/>
    <s v="1. Important👍"/>
    <s v="1. Important👍"/>
    <s v="1. Important👍"/>
    <s v="No, they are all very important."/>
    <s v="1. Yes"/>
    <s v="1. Yes"/>
    <s v="2. No"/>
    <s v="2. No"/>
    <s v="1. At least once every 5 years"/>
    <s v="It should take place more often because if it was once every 5-10 years the schools could be acting good for that one day then after it the rest of the years the teachers could possibly change and not give students a good education."/>
    <s v="1. About 2 days - just enough time to get ready"/>
    <s v="1. Yes"/>
    <s v="1. Yes"/>
    <s v="A questionnaire"/>
    <m/>
    <s v="An online tool for you to share your ideas"/>
    <m/>
    <m/>
    <s v="1. Yes"/>
    <s v="1. Yes"/>
    <m/>
    <s v="A report"/>
    <s v="A video that explains what inspectors found"/>
    <m/>
    <m/>
    <m/>
    <s v="1. Yes"/>
    <s v="1. Yes"/>
    <m/>
    <s v="I am a child or young person answering for myself"/>
    <s v="Primary school"/>
    <x v="2"/>
    <m/>
    <s v="South Lanarkshire"/>
    <s v="Yes"/>
    <s v="ANON-51P4-YH8B-5"/>
    <n v="471380406"/>
    <m/>
    <d v="2025-10-30T13:57:17"/>
    <d v="2025-10-30T14:19:59"/>
    <d v="2025-10-30T14:19:43"/>
    <m/>
  </r>
  <r>
    <n v="253"/>
    <s v="1. Important👍"/>
    <s v="1. Important👍"/>
    <s v="1. Important👍"/>
    <s v="1. Important👍"/>
    <s v="1. Important👍"/>
    <s v="1. Important👍"/>
    <s v="1. Important👍"/>
    <s v="1. Important👍"/>
    <s v="1. Important👍"/>
    <s v="1. Important👍"/>
    <s v="1. Important👍"/>
    <s v="1. Important👍"/>
    <s v="1. Important👍"/>
    <s v="1. Important👍"/>
    <s v="1. Important👍"/>
    <s v="1. Important👍"/>
    <s v="1. Important👍"/>
    <s v="1. Important👍"/>
    <s v="No they are all really important"/>
    <s v="1. Yes"/>
    <s v="1. Yes"/>
    <s v="1. Yes"/>
    <s v="1. Yes"/>
    <s v="4. I’m not sure"/>
    <s v="every one year"/>
    <s v="5. I’m not sure"/>
    <s v="1. Yes"/>
    <s v="1. Yes"/>
    <s v="A questionnaire"/>
    <m/>
    <m/>
    <m/>
    <m/>
    <s v="1. Yes"/>
    <s v="1. Yes"/>
    <m/>
    <m/>
    <s v="A video that explains what inspectors found"/>
    <m/>
    <m/>
    <m/>
    <s v="1. Yes"/>
    <s v="1. Yes"/>
    <m/>
    <s v="I am a child or young person answering for myself"/>
    <s v="Primary school"/>
    <x v="2"/>
    <m/>
    <s v="South Lanarkshire"/>
    <s v="Yes"/>
    <s v="ANON-51P4-YH84-Q"/>
    <n v="585266041"/>
    <m/>
    <d v="2025-10-30T13:56:52"/>
    <d v="2025-10-30T14:20:07"/>
    <d v="2025-10-30T14:19:55"/>
    <m/>
  </r>
  <r>
    <n v="254"/>
    <s v="1. Important👍"/>
    <s v="1. Important👍"/>
    <s v="1. Important👍"/>
    <s v="1. Important👍"/>
    <s v="1. Important👍"/>
    <s v="1. Important👍"/>
    <s v="1. Important👍"/>
    <s v="1. Important👍"/>
    <s v="1. Important👍"/>
    <s v="1. Important👍"/>
    <s v="1. Important👍"/>
    <s v="1. Important👍"/>
    <s v="1. Important👍"/>
    <s v="1. Important👍"/>
    <s v="1. Important👍"/>
    <s v="1. Important👍"/>
    <s v="1. Important👍"/>
    <s v="1. Important👍"/>
    <s v="No i think they are all important."/>
    <s v="1. Yes"/>
    <s v="1. Yes"/>
    <s v="1. Yes"/>
    <s v="1. Yes"/>
    <s v="4. I’m not sure"/>
    <s v="I think it should be every two years."/>
    <s v="1. About 2 days - just enough time to get ready"/>
    <s v="1. Yes"/>
    <s v="1. Yes"/>
    <s v="A questionnaire"/>
    <m/>
    <m/>
    <m/>
    <m/>
    <s v="3. Not sure"/>
    <s v="1. Yes"/>
    <m/>
    <m/>
    <s v="A video that explains what inspectors found"/>
    <m/>
    <m/>
    <m/>
    <s v="1. Yes"/>
    <s v="1. Yes"/>
    <m/>
    <s v="I am a child or young person answering for myself"/>
    <s v="Primary school"/>
    <x v="2"/>
    <m/>
    <s v="South Lanarkshire"/>
    <s v="Yes"/>
    <s v="ANON-51P4-YH3U-K"/>
    <n v="500232640"/>
    <m/>
    <d v="2025-10-30T13:56:47"/>
    <d v="2025-10-30T14:23:15"/>
    <d v="2025-10-30T14:22:58"/>
    <m/>
  </r>
  <r>
    <n v="259"/>
    <s v="1. Important👍"/>
    <s v="1. Important👍"/>
    <s v="1. Important👍"/>
    <s v="1. Important👍"/>
    <s v="1. Important👍"/>
    <s v="1. Important👍"/>
    <s v="1. Important👍"/>
    <s v="1. Important👍"/>
    <s v="1. Important👍"/>
    <s v="1. Important👍"/>
    <s v="1. Important👍"/>
    <s v="1. Important👍"/>
    <s v="1. Important👍"/>
    <s v="1. Important👍"/>
    <s v="1. Important👍"/>
    <s v="1. Important👍"/>
    <s v="1. Important👍"/>
    <s v="1. Important👍"/>
    <s v="I think inspectors should come in every 2 to 3 years and dont tell people that your coming in, but you cold sometimes tell them ur coming in on a specific month but not the date because they could prepare and do things they have never done before but then go back to not doing what they should be doing."/>
    <s v="1. Yes"/>
    <s v="2. No"/>
    <s v="2. No"/>
    <s v="2. No"/>
    <s v="4. I’m not sure"/>
    <s v="no yputr"/>
    <s v="5. I’m not sure"/>
    <s v="3. Not sure"/>
    <s v="3. Not sure"/>
    <m/>
    <m/>
    <m/>
    <s v="Other – please write your ideas in the box below"/>
    <s v="ftjfuodfhduhefsgrdyhcgysk fy"/>
    <s v="3. Not sure"/>
    <s v="3. Not sure"/>
    <m/>
    <m/>
    <m/>
    <s v="I’m not sure"/>
    <m/>
    <s v="mkpmk"/>
    <s v="3. Not sure"/>
    <s v="3. Not sure"/>
    <m/>
    <s v="I am a child or young person answering for myself"/>
    <s v="Primary school"/>
    <x v="2"/>
    <m/>
    <s v="South Lanarkshire"/>
    <s v="Yes"/>
    <s v="ANON-51P4-YH8S-P"/>
    <n v="56296526"/>
    <m/>
    <d v="2025-10-30T13:57:10"/>
    <d v="2025-10-30T14:24:47"/>
    <d v="2025-10-30T14:24:20"/>
    <m/>
  </r>
  <r>
    <n v="261"/>
    <s v="1. Important👍"/>
    <s v="1. Important👍"/>
    <s v="1. Important👍"/>
    <s v="1. Important👍"/>
    <s v="1. Important👍"/>
    <s v="1. Important👍"/>
    <s v="1. Important👍"/>
    <s v="1. Important👍"/>
    <s v="1. Important👍"/>
    <s v="3. I’m not sure 🤷‍♂️"/>
    <s v="1. Important👍"/>
    <s v="1. Important👍"/>
    <s v="1. Important👍"/>
    <s v="1. Important👍"/>
    <s v="1. Important👍"/>
    <s v="1. Important👍"/>
    <s v="3. I’m not sure 🤷‍♂️"/>
    <s v="1. Important👍"/>
    <s v="I think inspectors should look for the ways that people around you act!👍"/>
    <s v="1. Yes"/>
    <s v="2. No"/>
    <s v="1. Yes"/>
    <s v="2. No"/>
    <s v="4. I’m not sure"/>
    <s v="You should tell the schools in a month you are coming in but not the specific day._x000a_Also you should inspect a school once every 1-2 years because a lot can change in 10 years!"/>
    <s v="5. I’m not sure"/>
    <s v="1. Yes"/>
    <s v="1. Yes"/>
    <m/>
    <m/>
    <s v="An online tool for you to share your ideas"/>
    <m/>
    <m/>
    <s v="2. No"/>
    <s v="1. Yes"/>
    <m/>
    <s v="A report"/>
    <m/>
    <m/>
    <m/>
    <m/>
    <s v="1. Yes"/>
    <s v="1. Yes"/>
    <m/>
    <s v="I am a child or young person answering for myself"/>
    <s v="Primary school"/>
    <x v="2"/>
    <m/>
    <s v="South Lanarkshire"/>
    <s v="No"/>
    <s v="ANON-51P4-YH83-P"/>
    <m/>
    <m/>
    <d v="2025-10-30T13:58:50"/>
    <d v="2025-10-30T14:25:04"/>
    <d v="2025-10-30T14:24:47"/>
    <m/>
  </r>
  <r>
    <n v="262"/>
    <s v="1. Important👍"/>
    <s v="1. Important👍"/>
    <s v="1. Important👍"/>
    <s v="1. Important👍"/>
    <s v="1. Important👍"/>
    <s v="1. Important👍"/>
    <s v="1. Important👍"/>
    <s v="1. Important👍"/>
    <s v="3. I’m not sure 🤷‍♂️"/>
    <s v="1. Important👍"/>
    <s v="1. Important👍"/>
    <s v="1. Important👍"/>
    <s v="1. Important👍"/>
    <s v="1. Important👍"/>
    <s v="1. Important👍"/>
    <s v="1. Important👍"/>
    <s v="1. Important👍"/>
    <s v="1. Important👍"/>
    <s v="How well do we show our meta skills in our learning._x000a_How well does teachers support our different views."/>
    <s v="1. Yes"/>
    <s v="3. Not sure"/>
    <s v="1. Yes"/>
    <s v="1. Yes"/>
    <s v="1. At least once every 5 years"/>
    <s v="We think that schools should be inspected every 3-5 years. _x000a_We don't think it should be 10 years because that means a lot can change and some people won't get the chance to experience a inspection."/>
    <s v="1. About 2 days - just enough time to get ready"/>
    <s v="1. Yes"/>
    <s v="1. Yes"/>
    <s v="A questionnaire"/>
    <m/>
    <m/>
    <m/>
    <m/>
    <s v="3. Not sure"/>
    <s v="1. Yes"/>
    <m/>
    <m/>
    <s v="A video that explains what inspectors found"/>
    <m/>
    <s v="Other – please write your ideas in the box below"/>
    <s v="We think that a person should tell us what we could do to improve."/>
    <s v="1. Yes"/>
    <s v="1. Yes"/>
    <m/>
    <s v="I am a child or young person answering for myself"/>
    <s v="Primary school"/>
    <x v="2"/>
    <m/>
    <s v="South Lanarkshire"/>
    <s v="Yes"/>
    <s v="ANON-51P4-YH81-M"/>
    <n v="655301583"/>
    <m/>
    <d v="2025-10-30T13:56:51"/>
    <d v="2025-10-30T14:26:31"/>
    <d v="2025-10-30T14:26:22"/>
    <m/>
  </r>
  <r>
    <n v="26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3. Not sure"/>
    <s v="2. At least once every 7 years"/>
    <m/>
    <s v="2. About 2 and a half weeks - the same as it is now"/>
    <s v="1. Yes"/>
    <s v="1. Yes"/>
    <s v="A questionnaire"/>
    <m/>
    <m/>
    <m/>
    <m/>
    <s v="3. Not sure"/>
    <s v="1. Yes"/>
    <s v="A letter"/>
    <m/>
    <m/>
    <m/>
    <m/>
    <m/>
    <s v="1. Yes"/>
    <s v="1. Yes"/>
    <m/>
    <s v="I am a child or young person answering for myself"/>
    <s v="Primary school"/>
    <x v="2"/>
    <m/>
    <s v="South Lanarkshire"/>
    <s v="Yes"/>
    <s v="ANON-51P4-YHHC-P"/>
    <n v="246364693"/>
    <m/>
    <d v="2025-10-30T14:38:06"/>
    <d v="2025-10-30T14:51:39"/>
    <d v="2025-10-30T14:51:30"/>
    <m/>
  </r>
  <r>
    <n v="266"/>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2. No"/>
    <s v="2. No"/>
    <s v="1. At least once every 5 years"/>
    <m/>
    <s v="1. About 2 days - just enough time to get ready"/>
    <s v="1. Yes"/>
    <s v="1. Yes"/>
    <s v="A questionnaire"/>
    <m/>
    <m/>
    <m/>
    <m/>
    <s v="2. No"/>
    <s v="1. Yes"/>
    <m/>
    <m/>
    <m/>
    <m/>
    <m/>
    <s v="Maybe at the end of the day they can gather everyone and tell them how we did."/>
    <s v="1. Yes"/>
    <s v="1. Yes"/>
    <m/>
    <s v="I am a child or young person answering for myself"/>
    <s v="Primary school"/>
    <x v="2"/>
    <m/>
    <s v="South Lanarkshire"/>
    <s v="No"/>
    <s v="ANON-51P4-YH8K-E"/>
    <m/>
    <m/>
    <d v="2025-10-30T14:37:31"/>
    <d v="2025-10-30T14:52:17"/>
    <d v="2025-10-30T14:51:54"/>
    <m/>
  </r>
  <r>
    <n v="267"/>
    <s v="1. Important👍"/>
    <s v="1. Important👍"/>
    <s v="1. Important👍"/>
    <s v="1. Important👍"/>
    <s v="1. Important👍"/>
    <s v="1. Important👍"/>
    <s v="1. Important👍"/>
    <s v="3. I’m not sure 🤷‍♂️"/>
    <s v="3. I’m not sure 🤷‍♂️"/>
    <s v="1. Important👍"/>
    <s v="1. Important👍"/>
    <s v="2. Not important👎"/>
    <s v="4. N/A"/>
    <s v="1. Important👍"/>
    <s v="1. Important👍"/>
    <s v="1. Important👍"/>
    <s v="1. Important👍"/>
    <s v="2. Not important👎"/>
    <m/>
    <s v="1. Yes"/>
    <s v="2. No"/>
    <s v="1. Yes"/>
    <s v="2. No"/>
    <s v="1. At least once every 5 years"/>
    <s v="i think they should just come in on any day so the teachers cant tell pupils how to act"/>
    <s v="1. About 2 days - just enough time to get ready"/>
    <s v="2. No"/>
    <s v="1. Yes"/>
    <s v="A questionnaire"/>
    <m/>
    <m/>
    <m/>
    <m/>
    <s v="1. Yes"/>
    <s v="1. Yes"/>
    <m/>
    <m/>
    <m/>
    <s v="I’m not sure"/>
    <m/>
    <m/>
    <s v="1. Yes"/>
    <s v="1. Yes"/>
    <m/>
    <s v="I am a child or young person answering for myself"/>
    <s v="Primary school"/>
    <x v="2"/>
    <m/>
    <s v="South Lanarkshire"/>
    <s v="Yes"/>
    <s v="ANON-51P4-YH1C-Y"/>
    <n v="936221197"/>
    <m/>
    <d v="2025-10-30T14:41:39"/>
    <d v="2025-10-30T14:52:46"/>
    <d v="2025-10-30T14:52:27"/>
    <m/>
  </r>
  <r>
    <n v="270"/>
    <s v="1. Important👍"/>
    <s v="1. Important👍"/>
    <s v="1. Important👍"/>
    <s v="1. Important👍"/>
    <s v="1. Important👍"/>
    <s v="1. Important👍"/>
    <s v="1. Important👍"/>
    <s v="1. Important👍"/>
    <s v="1. Important👍"/>
    <s v="1. Important👍"/>
    <s v="1. Important👍"/>
    <s v="1. Important👍"/>
    <s v="2. Not important👎"/>
    <s v="1. Important👍"/>
    <s v="1. Important👍"/>
    <s v="1. Important👍"/>
    <s v="2. Not important👎"/>
    <s v="1. Important👍"/>
    <m/>
    <s v="1. Yes"/>
    <s v="2. No"/>
    <s v="2. No"/>
    <s v="2. No"/>
    <s v="2. At least once every 7 years"/>
    <m/>
    <s v="1. About 2 days - just enough time to get ready"/>
    <s v="2. No"/>
    <s v="2. No"/>
    <s v="A questionnaire"/>
    <m/>
    <m/>
    <m/>
    <m/>
    <s v="2. No"/>
    <s v="1. Yes"/>
    <m/>
    <m/>
    <s v="A video that explains what inspectors found"/>
    <m/>
    <m/>
    <m/>
    <s v="1. Yes"/>
    <s v="1. Yes"/>
    <m/>
    <s v="I am a child or young person answering for myself"/>
    <s v="Primary school"/>
    <x v="2"/>
    <m/>
    <s v="South Lanarkshire"/>
    <s v="Yes"/>
    <s v="ANON-51P4-YH7Q-K"/>
    <n v="289680955"/>
    <m/>
    <d v="2025-10-30T14:39:10"/>
    <d v="2025-10-30T14:53:56"/>
    <d v="2025-10-30T14:53:47"/>
    <m/>
  </r>
  <r>
    <n v="271"/>
    <s v="1. Important👍"/>
    <s v="1. Important👍"/>
    <s v="1. Important👍"/>
    <s v="1. Important👍"/>
    <s v="3. I’m not sure 🤷‍♂️"/>
    <s v="1. Important👍"/>
    <s v="1. Important👍"/>
    <s v="1. Important👍"/>
    <s v="1. Important👍"/>
    <s v="1. Important👍"/>
    <s v="1. Important👍"/>
    <s v="1. Important👍"/>
    <s v="1. Important👍"/>
    <s v="1. Important👍"/>
    <s v="1. Important👍"/>
    <s v="1. Important👍"/>
    <s v="1. Important👍"/>
    <s v="1. Important👍"/>
    <s v="how well do they help you learn meta skills   when the inspectors are in they should look at peoples true selves so instead of telling the school 3 weeks in advanced come in randomly"/>
    <s v="2. No"/>
    <s v="4. Not Answered"/>
    <s v="2. No"/>
    <s v="1. Yes"/>
    <s v="1. At least once every 5 years"/>
    <s v="once every year"/>
    <s v="1. About 2 days - just enough time to get ready"/>
    <s v="1. Yes"/>
    <s v="1. Yes"/>
    <m/>
    <m/>
    <s v="An online tool for you to share your ideas"/>
    <m/>
    <m/>
    <s v="2. No"/>
    <s v="1. Yes"/>
    <m/>
    <s v="A report"/>
    <m/>
    <m/>
    <m/>
    <m/>
    <s v="1. Yes"/>
    <s v="1. Yes"/>
    <m/>
    <s v="I am a child or young person answering for myself"/>
    <s v="Primary school"/>
    <x v="2"/>
    <m/>
    <s v="South Lanarkshire"/>
    <s v="Yes"/>
    <s v="ANON-51P4-YH8R-N"/>
    <n v="631046210"/>
    <m/>
    <d v="2025-10-30T14:37:51"/>
    <d v="2025-10-30T14:53:59"/>
    <d v="2025-10-30T14:53:49"/>
    <m/>
  </r>
  <r>
    <n v="272"/>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4. I’m not sure"/>
    <s v="i think that inspectors should just come in at a random time so the school has to be their selfs"/>
    <s v="1. About 2 days - just enough time to get ready"/>
    <s v="1. Yes"/>
    <s v="1. Yes"/>
    <s v="A questionnaire"/>
    <m/>
    <m/>
    <m/>
    <m/>
    <s v="1. Yes"/>
    <s v="1. Yes"/>
    <m/>
    <m/>
    <s v="A video that explains what inspectors found"/>
    <m/>
    <m/>
    <m/>
    <s v="1. Yes"/>
    <s v="1. Yes"/>
    <m/>
    <s v="I am a child or young person answering for myself"/>
    <s v="Primary school"/>
    <x v="2"/>
    <m/>
    <s v="South Lanarkshire"/>
    <s v="No"/>
    <s v="ANON-51P4-YHRU-J"/>
    <m/>
    <m/>
    <d v="2025-10-30T14:40:23"/>
    <d v="2025-10-30T14:54:05"/>
    <d v="2025-10-30T14:53:42"/>
    <m/>
  </r>
  <r>
    <n v="273"/>
    <s v="1. Important👍"/>
    <s v="1. Important👍"/>
    <s v="1. Important👍"/>
    <s v="1. Important👍"/>
    <s v="1. Important👍"/>
    <s v="1. Important👍"/>
    <s v="1. Important👍"/>
    <s v="2. Not important👎"/>
    <s v="2. Not important👎"/>
    <s v="1. Important👍"/>
    <s v="1. Important👍"/>
    <s v="2. Not important👎"/>
    <s v="1. Important👍"/>
    <s v="1. Important👍"/>
    <s v="1. Important👍"/>
    <s v="2. Not important👎"/>
    <s v="1. Important👍"/>
    <s v="2. Not important👎"/>
    <m/>
    <s v="1. Yes"/>
    <s v="3. Not sure"/>
    <s v="1. Yes"/>
    <s v="3. Not sure"/>
    <s v="1. At least once every 5 years"/>
    <m/>
    <s v="4. It should be different for each school, depending on what’s going on"/>
    <s v="1. Yes"/>
    <s v="3. Not sure"/>
    <s v="A questionnaire"/>
    <m/>
    <s v="An online tool for you to share your ideas"/>
    <m/>
    <m/>
    <s v="1. Yes"/>
    <s v="1. Yes"/>
    <m/>
    <s v="A report"/>
    <m/>
    <m/>
    <m/>
    <m/>
    <s v="2. No"/>
    <s v="1. Yes"/>
    <m/>
    <s v="I am a child or young person answering for myself"/>
    <s v="Primary school"/>
    <x v="2"/>
    <m/>
    <s v="South Lanarkshire"/>
    <s v="No"/>
    <s v="ANON-51P4-YH7W-S"/>
    <m/>
    <m/>
    <d v="2025-10-30T14:39:16"/>
    <d v="2025-10-30T14:54:10"/>
    <d v="2025-10-30T14:53:56"/>
    <m/>
  </r>
  <r>
    <n v="274"/>
    <s v="1. Important👍"/>
    <s v="1. Important👍"/>
    <s v="1. Important👍"/>
    <s v="1. Important👍"/>
    <s v="1. Important👍"/>
    <s v="1. Important👍"/>
    <s v="1. Important👍"/>
    <s v="1. Important👍"/>
    <s v="1. Important👍"/>
    <s v="1. Important👍"/>
    <s v="1. Important👍"/>
    <s v="1. Important👍"/>
    <s v="2. Not important👎"/>
    <s v="1. Important👍"/>
    <s v="3. I’m not sure 🤷‍♂️"/>
    <s v="1. Important👍"/>
    <s v="3. I’m not sure 🤷‍♂️"/>
    <s v="1. Important👍"/>
    <m/>
    <s v="1. Yes"/>
    <s v="1. Yes"/>
    <s v="4. Not Answered"/>
    <s v="3. Not sure"/>
    <s v="4. I’m not sure"/>
    <s v="Every 3-4 years"/>
    <s v="2. About 2 and a half weeks - the same as it is now"/>
    <s v="1. Yes"/>
    <s v="1. Yes"/>
    <s v="A questionnaire"/>
    <s v="A discussion"/>
    <m/>
    <m/>
    <m/>
    <s v="2. No"/>
    <s v="1. Yes"/>
    <m/>
    <m/>
    <m/>
    <m/>
    <s v="Other – please write your ideas in the box below"/>
    <s v="An e-mail"/>
    <s v="1. Yes"/>
    <s v="1. Yes"/>
    <m/>
    <s v="I am a child or young person answering for myself"/>
    <s v="Primary school"/>
    <x v="2"/>
    <m/>
    <s v="South Lanarkshire"/>
    <s v="Yes"/>
    <s v="ANON-51P4-YHGX-A"/>
    <n v="261305935"/>
    <m/>
    <d v="2025-10-30T14:38:35"/>
    <d v="2025-10-30T14:54:20"/>
    <d v="2025-10-30T14:54:12"/>
    <m/>
  </r>
  <r>
    <n v="279"/>
    <s v="1. Important👍"/>
    <s v="1. Important👍"/>
    <s v="1. Important👍"/>
    <s v="1. Important👍"/>
    <s v="1. Important👍"/>
    <s v="1. Important👍"/>
    <s v="1. Important👍"/>
    <s v="1. Important👍"/>
    <s v="1. Important👍"/>
    <s v="1. Important👍"/>
    <s v="1. Important👍"/>
    <s v="3. I’m not sure 🤷‍♂️"/>
    <s v="1. Important👍"/>
    <s v="1. Important👍"/>
    <s v="1. Important👍"/>
    <s v="1. Important👍"/>
    <s v="1. Important👍"/>
    <s v="1. Important👍"/>
    <m/>
    <s v="1. Yes"/>
    <s v="3. Not sure"/>
    <s v="1. Yes"/>
    <s v="2. No"/>
    <s v="4. I’m not sure"/>
    <s v="less than 5 years"/>
    <s v="4. It should be different for each school, depending on what’s going on"/>
    <s v="1. Yes"/>
    <s v="1. Yes"/>
    <m/>
    <m/>
    <m/>
    <m/>
    <s v="p4 and above a questionnaire_x000a_p3 and below a discussion"/>
    <s v="1. Yes"/>
    <s v="2. No"/>
    <m/>
    <m/>
    <m/>
    <m/>
    <s v="Other – please write your ideas in the box below"/>
    <s v="pupil council discuss main points with dht/ht"/>
    <s v="1. Yes"/>
    <s v="1. Yes"/>
    <m/>
    <s v="I am a child or young person answering for myself"/>
    <s v="Primary school"/>
    <x v="2"/>
    <m/>
    <s v="Argyll &amp; Bute"/>
    <s v="Yes"/>
    <s v="ANON-51P4-YH64-N"/>
    <n v="964205067"/>
    <m/>
    <d v="2025-11-05T09:10:25"/>
    <d v="2025-11-05T09:28:40"/>
    <d v="2025-11-05T09:28:34"/>
    <m/>
  </r>
  <r>
    <n v="281"/>
    <s v="1. Important👍"/>
    <s v="3. I’m not sure 🤷‍♂️"/>
    <s v="3. I’m not sure 🤷‍♂️"/>
    <s v="1. Important👍"/>
    <s v="3. I’m not sure 🤷‍♂️"/>
    <s v="2. Not important👎"/>
    <s v="1. Important👍"/>
    <s v="3. I’m not sure 🤷‍♂️"/>
    <s v="3. I’m not sure 🤷‍♂️"/>
    <s v="3. I’m not sure 🤷‍♂️"/>
    <s v="1. Important👍"/>
    <s v="1. Important👍"/>
    <s v="1. Important👍"/>
    <s v="1. Important👍"/>
    <s v="2. Not important👎"/>
    <s v="3. I’m not sure 🤷‍♂️"/>
    <s v="1. Important👍"/>
    <s v="3. I’m not sure 🤷‍♂️"/>
    <s v="am not sure"/>
    <s v="2. No"/>
    <s v="3. Not sure"/>
    <s v="3. Not sure"/>
    <s v="1. Yes"/>
    <s v="4. I’m not sure"/>
    <s v="not sure"/>
    <s v="1. About 2 days - just enough time to get ready"/>
    <s v="3. Not sure"/>
    <s v="1. Yes"/>
    <s v="A questionnaire"/>
    <m/>
    <m/>
    <m/>
    <s v="dont know"/>
    <s v="1. Yes"/>
    <s v="3. Not sure"/>
    <s v="A letter"/>
    <m/>
    <m/>
    <m/>
    <m/>
    <m/>
    <s v="1. Yes"/>
    <s v="1. Yes"/>
    <m/>
    <s v="I am a child or young person answering for myself"/>
    <s v="Primary school"/>
    <x v="2"/>
    <m/>
    <s v="Glasgow City"/>
    <s v="Yes"/>
    <s v="ANON-51P4-YH66-Q"/>
    <n v="998791511"/>
    <m/>
    <d v="2025-11-06T14:26:32"/>
    <d v="2025-11-06T14:32:04"/>
    <d v="2025-11-06T14:31:51"/>
    <m/>
  </r>
  <r>
    <n v="282"/>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4. It should be different for each school, depending on what’s going on"/>
    <s v="1. Yes"/>
    <s v="1. Yes"/>
    <s v="A questionnaire"/>
    <m/>
    <m/>
    <m/>
    <m/>
    <s v="1. Yes"/>
    <s v="1. Yes"/>
    <s v="A letter"/>
    <s v="A report"/>
    <s v="A video that explains what inspectors found"/>
    <m/>
    <m/>
    <m/>
    <s v="1. Yes"/>
    <s v="1. Yes"/>
    <m/>
    <s v="I am a child or young person answering for myself"/>
    <s v="Primary school"/>
    <x v="2"/>
    <m/>
    <s v="East Renfrewshire"/>
    <s v="Yes"/>
    <s v="ANON-51P4-YH6N-F"/>
    <n v="862008131"/>
    <m/>
    <d v="2025-11-06T14:26:30"/>
    <d v="2025-11-06T14:32:08"/>
    <d v="2025-11-06T14:32:00"/>
    <m/>
  </r>
  <r>
    <n v="283"/>
    <s v="1. Important👍"/>
    <s v="1. Important👍"/>
    <s v="1. Important👍"/>
    <s v="1. Important👍"/>
    <s v="1. Important👍"/>
    <s v="1. Important👍"/>
    <s v="1. Important👍"/>
    <s v="2. Not important👎"/>
    <s v="1. Important👍"/>
    <s v="1. Important👍"/>
    <s v="1. Important👍"/>
    <s v="2. Not important👎"/>
    <s v="1. Important👍"/>
    <s v="1. Important👍"/>
    <s v="1. Important👍"/>
    <s v="1. Important👍"/>
    <s v="1. Important👍"/>
    <s v="1. Important👍"/>
    <m/>
    <s v="4. Not Answered"/>
    <s v="1. Yes"/>
    <s v="1. Yes"/>
    <s v="1. Yes"/>
    <s v="1. At least once every 5 years"/>
    <m/>
    <s v="2. About 2 and a half weeks - the same as it is now"/>
    <s v="1. Yes"/>
    <s v="1. Yes"/>
    <s v="A questionnaire"/>
    <s v="A discussion"/>
    <m/>
    <m/>
    <m/>
    <s v="1. Yes"/>
    <s v="1. Yes"/>
    <s v="A letter"/>
    <s v="A report"/>
    <m/>
    <m/>
    <m/>
    <m/>
    <s v="1. Yes"/>
    <s v="1. Yes"/>
    <m/>
    <s v="I am a child or young person answering for myself"/>
    <s v="Primary school"/>
    <x v="2"/>
    <m/>
    <s v="East Renfrewshire"/>
    <s v="Yes"/>
    <s v="ANON-51P4-YH6Z-U"/>
    <n v="355264812"/>
    <m/>
    <d v="2025-11-06T14:28:47"/>
    <d v="2025-11-06T14:34:43"/>
    <d v="2025-11-06T14:34:24"/>
    <m/>
  </r>
  <r>
    <n v="284"/>
    <s v="1. Important👍"/>
    <s v="1. Important👍"/>
    <s v="1. Important👍"/>
    <s v="1. Important👍"/>
    <s v="1. Important👍"/>
    <s v="1. Important👍"/>
    <s v="1. Important👍"/>
    <s v="1. Important👍"/>
    <s v="1. Important👍"/>
    <s v="1. Important👍"/>
    <s v="1. Important👍"/>
    <s v="1. Important👍"/>
    <s v="1. Important👍"/>
    <s v="1. Important👍"/>
    <s v="1. Important👍"/>
    <s v="1. Important👍"/>
    <s v="1. Important👍"/>
    <s v="1. Important👍"/>
    <s v="what the school was like before the inspection"/>
    <s v="1. Yes"/>
    <s v="1. Yes"/>
    <s v="1. Yes"/>
    <s v="1. Yes"/>
    <s v="1. At least once every 5 years"/>
    <s v="they should come in randomly so u can see what school realy like"/>
    <s v="4. It should be different for each school, depending on what’s going on"/>
    <s v="1. Yes"/>
    <s v="1. Yes"/>
    <m/>
    <s v="A discussion"/>
    <m/>
    <m/>
    <m/>
    <s v="2. No"/>
    <s v="1. Yes"/>
    <s v="A letter"/>
    <m/>
    <m/>
    <m/>
    <m/>
    <m/>
    <s v="1. Yes"/>
    <s v="1. Yes"/>
    <m/>
    <s v="I am a child or young person answering for myself"/>
    <s v="Primary school"/>
    <x v="2"/>
    <m/>
    <s v="East Renfrewshire"/>
    <s v="Yes"/>
    <s v="ANON-51P4-YH6W-R"/>
    <n v="577455600"/>
    <m/>
    <d v="2025-11-06T14:27:08"/>
    <d v="2025-11-06T14:36:38"/>
    <d v="2025-11-06T14:35:43"/>
    <m/>
  </r>
  <r>
    <n v="286"/>
    <s v="1. Important👍"/>
    <s v="1. Important👍"/>
    <s v="1. Important👍"/>
    <s v="1. Important👍"/>
    <s v="1. Important👍"/>
    <s v="1. Important👍"/>
    <s v="1. Important👍"/>
    <s v="1. Important👍"/>
    <s v="1. Important👍"/>
    <s v="1. Important👍"/>
    <s v="1. Important👍"/>
    <s v="1. Important👍"/>
    <s v="1. Important👍"/>
    <s v="1. Important👍"/>
    <s v="1. Important👍"/>
    <s v="1. Important👍"/>
    <s v="1. Important👍"/>
    <s v="1. Important👍"/>
    <s v="not at all"/>
    <s v="1. Yes"/>
    <s v="1. Yes"/>
    <s v="1. Yes"/>
    <s v="1. Yes"/>
    <s v="1. At least once every 5 years"/>
    <s v="nope"/>
    <s v="2. About 2 and a half weeks - the same as it is now"/>
    <s v="1. Yes"/>
    <s v="1. Yes"/>
    <m/>
    <s v="A discussion"/>
    <m/>
    <m/>
    <s v="an online website"/>
    <s v="1. Yes"/>
    <s v="1. Yes"/>
    <m/>
    <s v="A report"/>
    <m/>
    <m/>
    <m/>
    <m/>
    <s v="1. Yes"/>
    <s v="1. Yes"/>
    <m/>
    <s v="I am a child or young person answering for myself"/>
    <s v="Primary school"/>
    <x v="2"/>
    <m/>
    <s v="East Renfrewshire"/>
    <s v="No"/>
    <s v="ANON-51P4-YH68-S"/>
    <m/>
    <m/>
    <d v="2025-11-06T14:27:22"/>
    <d v="2025-11-06T14:39:18"/>
    <d v="2025-11-06T14:38:51"/>
    <m/>
  </r>
  <r>
    <n v="287"/>
    <s v="1. Important👍"/>
    <s v="1. Important👍"/>
    <s v="1. Important👍"/>
    <s v="3. I’m not sure 🤷‍♂️"/>
    <s v="3. I’m not sure 🤷‍♂️"/>
    <s v="1. Important👍"/>
    <s v="1. Important👍"/>
    <s v="1. Important👍"/>
    <s v="1. Important👍"/>
    <s v="1. Important👍"/>
    <s v="1. Important👍"/>
    <s v="3. I’m not sure 🤷‍♂️"/>
    <s v="1. Important👍"/>
    <s v="1. Important👍"/>
    <s v="1. Important👍"/>
    <s v="1. Important👍"/>
    <s v="3. I’m not sure 🤷‍♂️"/>
    <s v="1. Important👍"/>
    <m/>
    <s v="1. Yes"/>
    <s v="1. Yes"/>
    <s v="3. Not sure"/>
    <s v="3. Not sure"/>
    <s v="4. I’m not sure"/>
    <m/>
    <s v="4. It should be different for each school, depending on what’s going on"/>
    <s v="3. Not sure"/>
    <s v="1. Yes"/>
    <m/>
    <m/>
    <s v="An online tool for you to share your ideas"/>
    <m/>
    <m/>
    <s v="3. Not sure"/>
    <s v="1. Yes"/>
    <s v="A letter"/>
    <s v="A report"/>
    <m/>
    <m/>
    <m/>
    <m/>
    <s v="1. Yes"/>
    <s v="3. Not sure"/>
    <m/>
    <s v="I am a child or young person answering for myself"/>
    <s v="Primary school"/>
    <x v="2"/>
    <m/>
    <s v="East Renfrewshire"/>
    <s v="Yes"/>
    <s v="ANON-51P4-YH6R-K"/>
    <n v="180824392"/>
    <m/>
    <d v="2025-11-06T14:30:10"/>
    <d v="2025-11-06T14:44:21"/>
    <d v="2025-11-06T14:43:32"/>
    <m/>
  </r>
  <r>
    <n v="288"/>
    <s v="1. Important👍"/>
    <s v="1. Important👍"/>
    <s v="1. Important👍"/>
    <s v="1. Important👍"/>
    <s v="1. Important👍"/>
    <s v="1. Important👍"/>
    <s v="1. Important👍"/>
    <s v="1. Important👍"/>
    <s v="1. Important👍"/>
    <s v="1. Important👍"/>
    <s v="3. I’m not sure 🤷‍♂️"/>
    <s v="2. Not important👎"/>
    <s v="1. Important👍"/>
    <s v="1. Important👍"/>
    <s v="3. I’m not sure 🤷‍♂️"/>
    <s v="2. Not important👎"/>
    <s v="1. Important👍"/>
    <s v="1. Important👍"/>
    <m/>
    <s v="1. Yes"/>
    <s v="3. Not sure"/>
    <s v="2. No"/>
    <s v="3. Not sure"/>
    <s v="1. At least once every 5 years"/>
    <m/>
    <s v="2. About 2 and a half weeks - the same as it is now"/>
    <s v="3. Not sure"/>
    <s v="1. Yes"/>
    <m/>
    <s v="A discussion"/>
    <m/>
    <m/>
    <m/>
    <s v="3. Not sure"/>
    <s v="3. Not sure"/>
    <m/>
    <m/>
    <s v="A video that explains what inspectors found"/>
    <m/>
    <m/>
    <m/>
    <s v="1. Yes"/>
    <s v="4. Not Answered"/>
    <m/>
    <s v="I am a child or young person answering for myself"/>
    <s v="Primary school"/>
    <x v="2"/>
    <m/>
    <s v="East Renfrewshire"/>
    <s v="No"/>
    <s v="ANON-51P4-YH6U-P"/>
    <m/>
    <m/>
    <d v="2025-11-06T14:30:08"/>
    <d v="2025-11-06T14:44:25"/>
    <d v="2025-11-06T14:43:31"/>
    <m/>
  </r>
  <r>
    <n v="289"/>
    <s v="1. Important👍"/>
    <s v="1. Important👍"/>
    <s v="1. Important👍"/>
    <s v="1. Important👍"/>
    <s v="1. Important👍"/>
    <s v="1. Important👍"/>
    <s v="1. Important👍"/>
    <s v="1. Important👍"/>
    <s v="1. Important👍"/>
    <s v="1. Important👍"/>
    <s v="1. Important👍"/>
    <s v="1. Important👍"/>
    <s v="1. Important👍"/>
    <s v="1. Important👍"/>
    <s v="1. Important👍"/>
    <s v="1. Important👍"/>
    <s v="1. Important👍"/>
    <s v="1. Important👍"/>
    <m/>
    <s v="4. Not Answered"/>
    <s v="1. Yes"/>
    <s v="1. Yes"/>
    <s v="3. Not sure"/>
    <s v="2. At least once every 7 years"/>
    <m/>
    <s v="3. About 3 or 4 weeks - a bit more time to get ready"/>
    <s v="1. Yes"/>
    <s v="1. Yes"/>
    <m/>
    <s v="A discussion"/>
    <m/>
    <m/>
    <m/>
    <s v="2. No"/>
    <s v="1. Yes"/>
    <m/>
    <m/>
    <s v="A video that explains what inspectors found"/>
    <m/>
    <m/>
    <m/>
    <s v="1. Yes"/>
    <s v="1. Yes"/>
    <m/>
    <s v="I am a child or young person answering for myself"/>
    <s v="Primary school"/>
    <x v="2"/>
    <m/>
    <s v="North Lanarkshire"/>
    <s v="Yes"/>
    <s v="ANON-51P4-YH4Y-R"/>
    <n v="325225322"/>
    <m/>
    <d v="2025-11-07T12:00:27"/>
    <d v="2025-11-07T12:26:33"/>
    <d v="2025-11-07T12:25:00"/>
    <m/>
  </r>
  <r>
    <n v="291"/>
    <s v="3. I’m not sure 🤷‍♂️"/>
    <s v="4. N/A"/>
    <s v="4. N/A"/>
    <s v="4. N/A"/>
    <s v="4. N/A"/>
    <s v="4. N/A"/>
    <s v="4. N/A"/>
    <s v="4. N/A"/>
    <s v="4. N/A"/>
    <s v="4. N/A"/>
    <s v="4. N/A"/>
    <s v="4. N/A"/>
    <s v="4. N/A"/>
    <s v="4. N/A"/>
    <s v="4. N/A"/>
    <s v="4. N/A"/>
    <s v="4. N/A"/>
    <s v="4. N/A"/>
    <s v="toilets desks."/>
    <s v="1. Yes"/>
    <s v="1. Yes"/>
    <s v="1. Yes"/>
    <s v="1. Yes"/>
    <s v="1. At least once every 5 years"/>
    <s v="2 hours"/>
    <s v="1. About 2 days - just enough time to get ready"/>
    <s v="1. Yes"/>
    <s v="1. Yes"/>
    <m/>
    <m/>
    <s v="An online tool for you to share your ideas"/>
    <m/>
    <m/>
    <s v="1. Yes"/>
    <s v="1. Yes"/>
    <m/>
    <s v="A report"/>
    <s v="A video that explains what inspectors found"/>
    <m/>
    <m/>
    <m/>
    <s v="1. Yes"/>
    <s v="1. Yes"/>
    <m/>
    <s v="I am a child or young person answering for myself"/>
    <s v="Primary school"/>
    <x v="2"/>
    <m/>
    <s v="Midlothian"/>
    <s v="Yes"/>
    <s v="ANON-51P4-YH4G-6"/>
    <n v="13401989"/>
    <m/>
    <d v="2025-11-11T11:08:34"/>
    <d v="2025-11-11T11:17:16"/>
    <d v="2025-11-11T11:17:05"/>
    <m/>
  </r>
  <r>
    <n v="292"/>
    <s v="3. I’m not sure 🤷‍♂️"/>
    <s v="1. Important👍"/>
    <s v="1. Important👍"/>
    <s v="3. I’m not sure 🤷‍♂️"/>
    <s v="1. Important👍"/>
    <s v="1. Important👍"/>
    <s v="1. Important👍"/>
    <s v="3. I’m not sure 🤷‍♂️"/>
    <s v="1. Important👍"/>
    <s v="1. Important👍"/>
    <s v="1. Important👍"/>
    <s v="1. Important👍"/>
    <s v="1. Important👍"/>
    <s v="1. Important👍"/>
    <s v="1. Important👍"/>
    <s v="1. Important👍"/>
    <s v="1. Important👍"/>
    <s v="1. Important👍"/>
    <s v="no"/>
    <s v="3. Not sure"/>
    <s v="1. Yes"/>
    <s v="1. Yes"/>
    <s v="3. Not sure"/>
    <s v="1. At least once every 5 years"/>
    <m/>
    <s v="1. About 2 days - just enough time to get ready"/>
    <s v="1. Yes"/>
    <s v="1. Yes"/>
    <s v="A questionnaire"/>
    <m/>
    <m/>
    <m/>
    <m/>
    <s v="2. No"/>
    <s v="1. Yes"/>
    <m/>
    <m/>
    <s v="A video that explains what inspectors found"/>
    <m/>
    <m/>
    <m/>
    <s v="1. Yes"/>
    <s v="1. Yes"/>
    <m/>
    <s v="I am a child or young person answering for myself"/>
    <s v="Primary school"/>
    <x v="2"/>
    <m/>
    <s v="Midlothian"/>
    <s v="No"/>
    <s v="ANON-51P4-YH4K-A"/>
    <m/>
    <m/>
    <d v="2025-11-11T11:06:25"/>
    <d v="2025-11-11T11:27:05"/>
    <d v="2025-11-11T11:26:15"/>
    <m/>
  </r>
  <r>
    <n v="293"/>
    <s v="1. Important👍"/>
    <s v="1. Important👍"/>
    <s v="1. Important👍"/>
    <s v="1. Important👍"/>
    <s v="1. Important👍"/>
    <s v="1. Important👍"/>
    <s v="1. Important👍"/>
    <s v="3. I’m not sure 🤷‍♂️"/>
    <s v="3. I’m not sure 🤷‍♂️"/>
    <s v="3. I’m not sure 🤷‍♂️"/>
    <s v="1. Important👍"/>
    <s v="1. Important👍"/>
    <s v="3. I’m not sure 🤷‍♂️"/>
    <s v="3. I’m not sure 🤷‍♂️"/>
    <s v="3. I’m not sure 🤷‍♂️"/>
    <s v="3. I’m not sure 🤷‍♂️"/>
    <s v="1. Important👍"/>
    <s v="1. Important👍"/>
    <m/>
    <s v="3. Not sure"/>
    <s v="1. Yes"/>
    <s v="3. Not sure"/>
    <s v="2. No"/>
    <s v="2. At least once every 7 years"/>
    <m/>
    <s v="4. It should be different for each school, depending on what’s going on"/>
    <s v="1. Yes"/>
    <s v="3. Not sure"/>
    <m/>
    <m/>
    <m/>
    <m/>
    <s v="survey"/>
    <s v="3. Not sure"/>
    <s v="1. Yes"/>
    <s v="A letter"/>
    <m/>
    <m/>
    <s v="I’m not sure"/>
    <m/>
    <m/>
    <s v="1. Yes"/>
    <s v="3. Not sure"/>
    <m/>
    <s v="I am a child or young person answering for myself"/>
    <s v="Primary school"/>
    <x v="2"/>
    <m/>
    <s v="Midlothian"/>
    <s v="No"/>
    <s v="ANON-51P4-YHFH-S"/>
    <m/>
    <m/>
    <d v="2025-11-11T11:13:36"/>
    <d v="2025-11-11T11:27:33"/>
    <d v="2025-11-11T11:26:56"/>
    <m/>
  </r>
  <r>
    <n v="29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4. Not Answered"/>
    <s v="4. I’m not sure"/>
    <m/>
    <s v="3. About 3 or 4 weeks - a bit more time to get ready"/>
    <s v="3. Not sure"/>
    <s v="1. Yes"/>
    <s v="A questionnaire"/>
    <m/>
    <m/>
    <m/>
    <m/>
    <s v="1. Yes"/>
    <s v="2. No"/>
    <m/>
    <s v="A report"/>
    <m/>
    <m/>
    <m/>
    <m/>
    <s v="1. Yes"/>
    <s v="3. Not sure"/>
    <m/>
    <s v="I am a child or young person answering for myself"/>
    <s v="Primary school"/>
    <x v="2"/>
    <m/>
    <s v="Midlothian"/>
    <s v="No"/>
    <s v="ANON-51P4-YH4E-4"/>
    <m/>
    <m/>
    <d v="2025-11-11T11:08:28"/>
    <d v="2025-11-11T11:32:53"/>
    <d v="2025-11-11T11:32:06"/>
    <m/>
  </r>
  <r>
    <n v="296"/>
    <s v="1. Important👍"/>
    <s v="1. Important👍"/>
    <s v="1. Important👍"/>
    <s v="1. Important👍"/>
    <s v="1. Important👍"/>
    <s v="1. Important👍"/>
    <s v="1. Important👍"/>
    <s v="3. I’m not sure 🤷‍♂️"/>
    <s v="1. Important👍"/>
    <s v="1. Important👍"/>
    <s v="1. Important👍"/>
    <s v="1. Important👍"/>
    <s v="1. Important👍"/>
    <s v="1. Important👍"/>
    <s v="1. Important👍"/>
    <s v="1. Important👍"/>
    <s v="1. Important👍"/>
    <s v="1. Important👍"/>
    <m/>
    <s v="1. Yes"/>
    <s v="3. Not sure"/>
    <s v="2. No"/>
    <s v="2. No"/>
    <s v="4. I’m not sure"/>
    <m/>
    <s v="3. About 3 or 4 weeks - a bit more time to get ready"/>
    <s v="1. Yes"/>
    <s v="1. Yes"/>
    <m/>
    <s v="A discussion"/>
    <m/>
    <m/>
    <m/>
    <s v="3. Not sure"/>
    <s v="3. Not sure"/>
    <m/>
    <m/>
    <m/>
    <s v="I’m not sure"/>
    <m/>
    <m/>
    <s v="1. Yes"/>
    <s v="1. Yes"/>
    <m/>
    <s v="I am a child or young person answering for myself"/>
    <s v="Primary school"/>
    <x v="2"/>
    <m/>
    <s v="Midlothian"/>
    <s v="No"/>
    <s v="ANON-51P4-YHFQ-2"/>
    <m/>
    <m/>
    <d v="2025-11-11T11:08:59"/>
    <d v="2025-11-11T11:33:24"/>
    <d v="2025-11-11T11:33:16"/>
    <m/>
  </r>
  <r>
    <n v="297"/>
    <s v="1. Important👍"/>
    <s v="1. Important👍"/>
    <s v="1. Important👍"/>
    <s v="1. Important👍"/>
    <s v="1. Important👍"/>
    <s v="3. I’m not sure 🤷‍♂️"/>
    <s v="3. I’m not sure 🤷‍♂️"/>
    <s v="1. Important👍"/>
    <s v="1. Important👍"/>
    <s v="3. I’m not sure 🤷‍♂️"/>
    <s v="1. Important👍"/>
    <s v="3. I’m not sure 🤷‍♂️"/>
    <s v="1. Important👍"/>
    <s v="3. I’m not sure 🤷‍♂️"/>
    <s v="1. Important👍"/>
    <s v="1. Important👍"/>
    <s v="3. I’m not sure 🤷‍♂️"/>
    <s v="1. Important👍"/>
    <m/>
    <s v="1. Yes"/>
    <s v="3. Not sure"/>
    <s v="2. No"/>
    <s v="3. Not sure"/>
    <s v="1. At least once every 5 years"/>
    <m/>
    <s v="1. About 2 days - just enough time to get ready"/>
    <s v="1. Yes"/>
    <s v="1. Yes"/>
    <m/>
    <m/>
    <m/>
    <s v="Other – please write your ideas in the box below"/>
    <m/>
    <s v="3. Not sure"/>
    <s v="3. Not sure"/>
    <s v="A letter"/>
    <m/>
    <m/>
    <m/>
    <m/>
    <m/>
    <s v="1. Yes"/>
    <s v="1. Yes"/>
    <m/>
    <s v="I am a child or young person answering for myself"/>
    <s v="Primary school"/>
    <x v="2"/>
    <m/>
    <s v="Midlothian"/>
    <s v="No"/>
    <s v="ANON-51P4-YH4A-Z"/>
    <m/>
    <m/>
    <d v="2025-11-11T11:08:47"/>
    <d v="2025-11-11T11:34:59"/>
    <d v="2025-11-11T11:34:48"/>
    <m/>
  </r>
  <r>
    <n v="298"/>
    <s v="1. Important👍"/>
    <s v="3. I’m not sure 🤷‍♂️"/>
    <s v="1. Important👍"/>
    <s v="1. Important👍"/>
    <s v="1. Important👍"/>
    <s v="1. Important👍"/>
    <s v="1. Important👍"/>
    <s v="1. Important👍"/>
    <s v="1. Important👍"/>
    <s v="1. Important👍"/>
    <s v="1. Important👍"/>
    <s v="3. I’m not sure 🤷‍♂️"/>
    <s v="1. Important👍"/>
    <s v="1. Important👍"/>
    <s v="1. Important👍"/>
    <s v="3. I’m not sure 🤷‍♂️"/>
    <s v="4. N/A"/>
    <s v="4. N/A"/>
    <m/>
    <s v="1. Yes"/>
    <s v="3. Not sure"/>
    <s v="2. No"/>
    <s v="2. No"/>
    <s v="1. At least once every 5 years"/>
    <m/>
    <s v="4. It should be different for each school, depending on what’s going on"/>
    <s v="3. Not sure"/>
    <s v="3. Not sure"/>
    <s v="A questionnaire"/>
    <s v="A discussion"/>
    <m/>
    <m/>
    <m/>
    <s v="1. Yes"/>
    <s v="3. Not sure"/>
    <s v="A letter"/>
    <s v="A report"/>
    <s v="A video that explains what inspectors found"/>
    <m/>
    <m/>
    <m/>
    <s v="1. Yes"/>
    <s v="1. Yes"/>
    <m/>
    <s v="I am a child or young person answering for myself"/>
    <s v="Primary school"/>
    <x v="2"/>
    <m/>
    <s v="Midlothian"/>
    <s v="Yes"/>
    <s v="ANON-51P4-YHF2-3"/>
    <n v="50235295"/>
    <m/>
    <d v="2025-11-11T11:45:52"/>
    <d v="2025-11-11T11:57:12"/>
    <d v="2025-11-11T11:56:33"/>
    <m/>
  </r>
  <r>
    <n v="299"/>
    <s v="1. Important👍"/>
    <s v="1. Important👍"/>
    <s v="1. Important👍"/>
    <s v="1. Important👍"/>
    <s v="1. Important👍"/>
    <s v="1. Important👍"/>
    <s v="1. Important👍"/>
    <s v="1. Important👍"/>
    <s v="1. Important👍"/>
    <s v="1. Important👍"/>
    <s v="1. Important👍"/>
    <s v="1. Important👍"/>
    <s v="1. Important👍"/>
    <s v="1. Important👍"/>
    <s v="1. Important👍"/>
    <s v="1. Important👍"/>
    <s v="1. Important👍"/>
    <s v="1. Important👍"/>
    <s v="theres nothing bad everything in our school is important"/>
    <s v="1. Yes"/>
    <s v="4. Not Answered"/>
    <s v="1. Yes"/>
    <s v="3. Not sure"/>
    <s v="1. At least once every 5 years"/>
    <m/>
    <s v="1. About 2 days - just enough time to get ready"/>
    <s v="1. Yes"/>
    <s v="1. Yes"/>
    <m/>
    <s v="A discussion"/>
    <m/>
    <m/>
    <m/>
    <s v="1. Yes"/>
    <s v="1. Yes"/>
    <m/>
    <m/>
    <s v="A video that explains what inspectors found"/>
    <m/>
    <m/>
    <m/>
    <s v="1. Yes"/>
    <s v="1. Yes"/>
    <m/>
    <s v="I am a child or young person answering for myself"/>
    <s v="Primary school"/>
    <x v="2"/>
    <m/>
    <s v="Midlothian"/>
    <s v="Yes"/>
    <s v="ANON-51P4-YHF1-2"/>
    <n v="599474823"/>
    <m/>
    <d v="2025-11-11T11:09:01"/>
    <d v="2025-11-11T11:58:47"/>
    <d v="2025-11-11T11:58:35"/>
    <m/>
  </r>
  <r>
    <n v="300"/>
    <s v="1. Important👍"/>
    <s v="1. Important👍"/>
    <s v="1. Important👍"/>
    <s v="1. Important👍"/>
    <s v="1. Important👍"/>
    <s v="1. Important👍"/>
    <s v="1. Important👍"/>
    <s v="1. Important👍"/>
    <s v="1. Important👍"/>
    <s v="1. Important👍"/>
    <s v="1. Important👍"/>
    <s v="1. Important👍"/>
    <s v="3. I’m not sure 🤷‍♂️"/>
    <s v="1. Important👍"/>
    <s v="1. Important👍"/>
    <s v="1. Important👍"/>
    <s v="1. Important👍"/>
    <s v="1. Important👍"/>
    <m/>
    <s v="3. Not sure"/>
    <s v="3. Not sure"/>
    <s v="1. Yes"/>
    <s v="3. Not sure"/>
    <s v="4. I’m not sure"/>
    <m/>
    <s v="3. About 3 or 4 weeks - a bit more time to get ready"/>
    <s v="1. Yes"/>
    <s v="1. Yes"/>
    <s v="A questionnaire"/>
    <m/>
    <m/>
    <m/>
    <m/>
    <s v="3. Not sure"/>
    <s v="3. Not sure"/>
    <s v="A letter"/>
    <s v="A report"/>
    <m/>
    <m/>
    <m/>
    <m/>
    <s v="3. Not sure"/>
    <s v="3. Not sure"/>
    <m/>
    <s v="I am a child or young person answering for myself"/>
    <s v="Primary school"/>
    <x v="2"/>
    <m/>
    <s v="Midlothian"/>
    <s v="Yes"/>
    <s v="ANON-51P4-YH48-Q"/>
    <n v="569872925"/>
    <m/>
    <d v="2025-11-11T11:04:57"/>
    <d v="2025-11-11T11:58:57"/>
    <d v="2025-11-11T11:58:41"/>
    <m/>
  </r>
  <r>
    <n v="301"/>
    <s v="1. Important👍"/>
    <s v="1. Important👍"/>
    <s v="1. Important👍"/>
    <s v="1. Important👍"/>
    <s v="1. Important👍"/>
    <s v="3. I’m not sure 🤷‍♂️"/>
    <s v="1. Important👍"/>
    <s v="1. Important👍"/>
    <s v="1. Important👍"/>
    <s v="1. Important👍"/>
    <s v="1. Important👍"/>
    <s v="2. Not important👎"/>
    <s v="3. I’m not sure 🤷‍♂️"/>
    <s v="1. Important👍"/>
    <s v="1. Important👍"/>
    <s v="4. N/A"/>
    <s v="1. Important👍"/>
    <s v="1. Important👍"/>
    <s v="what do the children eat?_x000a_#_x000a_how many children go here?_x000a_#_x000a_how much do they get outside?#"/>
    <s v="1. Yes"/>
    <s v="1. Yes"/>
    <s v="1. Yes"/>
    <s v="1. Yes"/>
    <s v="1. At least once every 5 years"/>
    <s v="every 1 year ."/>
    <s v="2. About 2 and a half weeks - the same as it is now"/>
    <s v="1. Yes"/>
    <s v="1. Yes"/>
    <m/>
    <s v="A discussion"/>
    <m/>
    <m/>
    <m/>
    <s v="1. Yes"/>
    <s v="1. Yes"/>
    <s v="A letter"/>
    <s v="A report"/>
    <m/>
    <m/>
    <m/>
    <m/>
    <s v="1. Yes"/>
    <s v="1. Yes"/>
    <m/>
    <s v="I am a child or young person answering for myself"/>
    <s v="Primary school"/>
    <x v="2"/>
    <m/>
    <s v="South Ayrshire"/>
    <s v="Yes"/>
    <s v="ANON-51P4-YHFD-N"/>
    <n v="234257208"/>
    <m/>
    <d v="2025-11-11T11:58:24"/>
    <d v="2025-11-11T12:14:07"/>
    <d v="2025-11-11T12:13:56"/>
    <m/>
  </r>
  <r>
    <n v="305"/>
    <s v="1. Important👍"/>
    <s v="1. Important👍"/>
    <s v="1. Important👍"/>
    <s v="1. Important👍"/>
    <s v="1. Important👍"/>
    <s v="1. Important👍"/>
    <s v="1. Important👍"/>
    <s v="1. Important👍"/>
    <s v="1. Important👍"/>
    <s v="1. Important👍"/>
    <s v="3. I’m not sure 🤷‍♂️"/>
    <s v="1. Important👍"/>
    <s v="2. Not important👎"/>
    <s v="3. I’m not sure 🤷‍♂️"/>
    <s v="3. I’m not sure 🤷‍♂️"/>
    <s v="3. I’m not sure 🤷‍♂️"/>
    <s v="1. Important👍"/>
    <s v="3. I’m not sure 🤷‍♂️"/>
    <s v="to see if children likes going to the school"/>
    <s v="1. Yes"/>
    <s v="2. No"/>
    <s v="1. Yes"/>
    <s v="1. Yes"/>
    <s v="1. At least once every 5 years"/>
    <s v="maybe once a year or 2 years"/>
    <s v="1. About 2 days - just enough time to get ready"/>
    <s v="3. Not sure"/>
    <s v="1. Yes"/>
    <m/>
    <m/>
    <s v="An online tool for you to share your ideas"/>
    <m/>
    <m/>
    <s v="1. Yes"/>
    <s v="1. Yes"/>
    <m/>
    <m/>
    <s v="A video that explains what inspectors found"/>
    <m/>
    <m/>
    <m/>
    <s v="1. Yes"/>
    <s v="1. Yes"/>
    <m/>
    <s v="I am a child or young person answering for myself"/>
    <s v="Primary school"/>
    <x v="2"/>
    <m/>
    <s v="Orkney"/>
    <s v="Yes"/>
    <s v="ANON-51P4-YHFK-V"/>
    <n v="706681902"/>
    <m/>
    <d v="2025-11-11T13:45:03"/>
    <d v="2025-11-11T13:55:56"/>
    <d v="2025-11-11T13:55:42"/>
    <m/>
  </r>
  <r>
    <n v="307"/>
    <s v="1. Important👍"/>
    <s v="1. Important👍"/>
    <s v="3. I’m not sure 🤷‍♂️"/>
    <s v="1. Important👍"/>
    <s v="1. Important👍"/>
    <s v="3. I’m not sure 🤷‍♂️"/>
    <s v="3. I’m not sure 🤷‍♂️"/>
    <s v="1. Important👍"/>
    <s v="1. Important👍"/>
    <s v="1. Important👍"/>
    <s v="3. I’m not sure 🤷‍♂️"/>
    <s v="1. Important👍"/>
    <s v="3. I’m not sure 🤷‍♂️"/>
    <s v="3. I’m not sure 🤷‍♂️"/>
    <s v="1. Important👍"/>
    <s v="3. I’m not sure 🤷‍♂️"/>
    <s v="1. Important👍"/>
    <s v="1. Important👍"/>
    <m/>
    <s v="1. Yes"/>
    <s v="1. Yes"/>
    <s v="3. Not sure"/>
    <s v="2. No"/>
    <s v="1. At least once every 5 years"/>
    <s v="Once every 2 year"/>
    <s v="1. About 2 days - just enough time to get ready"/>
    <s v="1. Yes"/>
    <s v="1. Yes"/>
    <m/>
    <s v="A discussion"/>
    <m/>
    <m/>
    <m/>
    <s v="2. No"/>
    <s v="1. Yes"/>
    <s v="A letter"/>
    <m/>
    <m/>
    <s v="I’m not sure"/>
    <m/>
    <m/>
    <s v="1. Yes"/>
    <s v="1. Yes"/>
    <m/>
    <s v="I am a child or young person answering for myself"/>
    <s v="Primary school"/>
    <x v="2"/>
    <m/>
    <s v="Orkney"/>
    <s v="Yes"/>
    <s v="ANON-51P4-YHFG-R"/>
    <n v="697269993"/>
    <m/>
    <d v="2025-11-11T14:01:17"/>
    <d v="2025-11-11T14:22:18"/>
    <d v="2025-11-11T14:22:05"/>
    <m/>
  </r>
  <r>
    <n v="308"/>
    <s v="1. Important👍"/>
    <s v="1. Important👍"/>
    <s v="1. Important👍"/>
    <s v="1. Important👍"/>
    <s v="1. Important👍"/>
    <s v="1. Important👍"/>
    <s v="1. Important👍"/>
    <s v="1. Important👍"/>
    <s v="1. Important👍"/>
    <s v="1. Important👍"/>
    <s v="1. Important👍"/>
    <s v="3. I’m not sure 🤷‍♂️"/>
    <s v="1. Important👍"/>
    <s v="1. Important👍"/>
    <s v="1. Important👍"/>
    <s v="1. Important👍"/>
    <s v="1. Important👍"/>
    <s v="1. Important👍"/>
    <s v="Outside education."/>
    <s v="1. Yes"/>
    <s v="3. Not sure"/>
    <s v="3. Not sure"/>
    <s v="3. Not sure"/>
    <s v="4. I’m not sure"/>
    <s v="Once every 3 years"/>
    <s v="2. About 2 and a half weeks - the same as it is now"/>
    <s v="1. Yes"/>
    <s v="1. Yes"/>
    <s v="A questionnaire"/>
    <s v="A discussion"/>
    <s v="An online tool for you to share your ideas"/>
    <m/>
    <m/>
    <s v="1. Yes"/>
    <s v="1. Yes"/>
    <s v="A letter"/>
    <s v="A report"/>
    <s v="A video that explains what inspectors found"/>
    <m/>
    <m/>
    <m/>
    <s v="1. Yes"/>
    <s v="1. Yes"/>
    <m/>
    <s v="I am a child or young person answering for myself"/>
    <s v="Primary school"/>
    <x v="2"/>
    <m/>
    <s v="Orkney"/>
    <s v="Yes"/>
    <s v="ANON-51P4-YHFJ-U"/>
    <n v="635295725"/>
    <m/>
    <d v="2025-11-11T13:47:31"/>
    <d v="2025-11-11T14:24:55"/>
    <d v="2025-11-11T14:10:36"/>
    <m/>
  </r>
  <r>
    <n v="309"/>
    <s v="1. Important👍"/>
    <s v="1. Important👍"/>
    <s v="2. Not important👎"/>
    <s v="1. Important👍"/>
    <s v="1. Important👍"/>
    <s v="1. Important👍"/>
    <s v="3. I’m not sure 🤷‍♂️"/>
    <s v="1. Important👍"/>
    <s v="3. I’m not sure 🤷‍♂️"/>
    <s v="1. Important👍"/>
    <s v="1. Important👍"/>
    <s v="1. Important👍"/>
    <s v="3. I’m not sure 🤷‍♂️"/>
    <s v="2. Not important👎"/>
    <s v="3. I’m not sure 🤷‍♂️"/>
    <s v="1. Important👍"/>
    <s v="2. Not important👎"/>
    <s v="1. Important👍"/>
    <m/>
    <s v="1. Yes"/>
    <s v="2. No"/>
    <s v="2. No"/>
    <s v="2. No"/>
    <s v="1. At least once every 5 years"/>
    <m/>
    <s v="2. About 2 and a half weeks - the same as it is now"/>
    <s v="1. Yes"/>
    <s v="3. Not sure"/>
    <m/>
    <m/>
    <s v="An online tool for you to share your ideas"/>
    <m/>
    <m/>
    <s v="3. Not sure"/>
    <s v="1. Yes"/>
    <s v="A letter"/>
    <m/>
    <m/>
    <m/>
    <m/>
    <m/>
    <s v="1. Yes"/>
    <s v="1. Yes"/>
    <m/>
    <s v="I am a child or young person answering for myself"/>
    <s v="Primary school"/>
    <x v="2"/>
    <m/>
    <s v="Midlothian"/>
    <s v="Yes"/>
    <s v="ANON-51P4-YHYS-Q"/>
    <n v="870501969"/>
    <m/>
    <d v="2025-11-12T09:21:19"/>
    <d v="2025-11-12T09:35:39"/>
    <d v="2025-11-12T09:35:21"/>
    <m/>
  </r>
  <r>
    <n v="310"/>
    <s v="2. Not important👎"/>
    <s v="1. Important👍"/>
    <s v="1. Important👍"/>
    <s v="1. Important👍"/>
    <s v="1. Important👍"/>
    <s v="1. Important👍"/>
    <s v="1. Important👍"/>
    <s v="1. Important👍"/>
    <s v="2. Not important👎"/>
    <s v="1. Important👍"/>
    <s v="1. Important👍"/>
    <s v="2. Not important👎"/>
    <s v="1. Important👍"/>
    <s v="1. Important👍"/>
    <s v="1. Important👍"/>
    <s v="1. Important👍"/>
    <s v="1. Important👍"/>
    <s v="2. Not important👎"/>
    <m/>
    <s v="1. Yes"/>
    <s v="1. Yes"/>
    <s v="2. No"/>
    <s v="2. No"/>
    <s v="1. At least once every 5 years"/>
    <m/>
    <s v="3. About 3 or 4 weeks - a bit more time to get ready"/>
    <s v="1. Yes"/>
    <s v="1. Yes"/>
    <m/>
    <s v="A discussion"/>
    <m/>
    <m/>
    <m/>
    <s v="1. Yes"/>
    <s v="1. Yes"/>
    <m/>
    <m/>
    <s v="A video that explains what inspectors found"/>
    <m/>
    <m/>
    <m/>
    <s v="1. Yes"/>
    <s v="1. Yes"/>
    <m/>
    <s v="I am a child or young person answering for myself"/>
    <s v="Primary school"/>
    <x v="2"/>
    <m/>
    <s v="Midlothian"/>
    <s v="Yes"/>
    <s v="ANON-51P4-YHYV-T"/>
    <n v="452219087"/>
    <m/>
    <d v="2025-11-12T09:23:48"/>
    <d v="2025-11-12T09:35:48"/>
    <d v="2025-11-12T09:35:16"/>
    <m/>
  </r>
  <r>
    <n v="311"/>
    <s v="1. Important👍"/>
    <s v="3. I’m not sure 🤷‍♂️"/>
    <s v="1. Important👍"/>
    <s v="3. I’m not sure 🤷‍♂️"/>
    <s v="3. I’m not sure 🤷‍♂️"/>
    <s v="3. I’m not sure 🤷‍♂️"/>
    <s v="3. I’m not sure 🤷‍♂️"/>
    <s v="1. Important👍"/>
    <s v="3. I’m not sure 🤷‍♂️"/>
    <s v="1. Important👍"/>
    <s v="3. I’m not sure 🤷‍♂️"/>
    <s v="1. Important👍"/>
    <s v="3. I’m not sure 🤷‍♂️"/>
    <s v="2. Not important👎"/>
    <s v="4. N/A"/>
    <s v="3. I’m not sure 🤷‍♂️"/>
    <s v="3. I’m not sure 🤷‍♂️"/>
    <s v="3. I’m not sure 🤷‍♂️"/>
    <s v="calm room"/>
    <s v="1. Yes"/>
    <s v="1. Yes"/>
    <s v="3. Not sure"/>
    <s v="1. Yes"/>
    <s v="4. I’m not sure"/>
    <s v="not sure"/>
    <s v="4. It should be different for each school, depending on what’s going on"/>
    <s v="1. Yes"/>
    <s v="3. Not sure"/>
    <m/>
    <m/>
    <s v="An online tool for you to share your ideas"/>
    <m/>
    <m/>
    <s v="3. Not sure"/>
    <s v="3. Not sure"/>
    <m/>
    <m/>
    <m/>
    <s v="I’m not sure"/>
    <m/>
    <m/>
    <s v="1. Yes"/>
    <s v="3. Not sure"/>
    <m/>
    <s v="I am a child or young person answering for myself"/>
    <s v="Primary school"/>
    <x v="2"/>
    <m/>
    <s v="Orkney"/>
    <s v="Yes"/>
    <s v="ANON-51P4-YHFE-P"/>
    <n v="266834282"/>
    <m/>
    <d v="2025-11-11T13:55:16"/>
    <d v="2025-11-12T09:35:51"/>
    <d v="2025-11-12T09:35:03"/>
    <m/>
  </r>
  <r>
    <n v="312"/>
    <s v="1. Important👍"/>
    <s v="1. Important👍"/>
    <s v="1. Important👍"/>
    <s v="1. Important👍"/>
    <s v="3. I’m not sure 🤷‍♂️"/>
    <s v="1. Important👍"/>
    <s v="3. I’m not sure 🤷‍♂️"/>
    <s v="1. Important👍"/>
    <s v="1. Important👍"/>
    <s v="3. I’m not sure 🤷‍♂️"/>
    <s v="1. Important👍"/>
    <s v="3. I’m not sure 🤷‍♂️"/>
    <s v="3. I’m not sure 🤷‍♂️"/>
    <s v="3. I’m not sure 🤷‍♂️"/>
    <s v="1. Important👍"/>
    <s v="3. I’m not sure 🤷‍♂️"/>
    <s v="1. Important👍"/>
    <s v="2. Not important👎"/>
    <m/>
    <s v="1. Yes"/>
    <s v="3. Not sure"/>
    <s v="1. Yes"/>
    <s v="3. Not sure"/>
    <s v="1. At least once every 5 years"/>
    <m/>
    <s v="5. I’m not sure"/>
    <s v="3. Not sure"/>
    <s v="1. Yes"/>
    <s v="A questionnaire"/>
    <m/>
    <m/>
    <m/>
    <m/>
    <s v="3. Not sure"/>
    <s v="2. No"/>
    <m/>
    <s v="A report"/>
    <m/>
    <m/>
    <m/>
    <m/>
    <s v="3. Not sure"/>
    <s v="1. Yes"/>
    <m/>
    <s v="I am a child or young person answering for myself"/>
    <s v="Primary school"/>
    <x v="2"/>
    <s v="midlothian"/>
    <s v="Midlothian"/>
    <s v="No"/>
    <s v="ANON-51P4-YHYW-U"/>
    <m/>
    <m/>
    <d v="2025-11-12T09:23:31"/>
    <d v="2025-11-12T09:36:46"/>
    <d v="2025-11-12T09:36:36"/>
    <m/>
  </r>
  <r>
    <n v="313"/>
    <s v="1. Important👍"/>
    <s v="1. Important👍"/>
    <s v="2. Not important👎"/>
    <s v="1. Important👍"/>
    <s v="1. Important👍"/>
    <s v="1. Important👍"/>
    <s v="1. Important👍"/>
    <s v="1. Important👍"/>
    <s v="1. Important👍"/>
    <s v="1. Important👍"/>
    <s v="1. Important👍"/>
    <s v="1. Important👍"/>
    <s v="1. Important👍"/>
    <s v="1. Important👍"/>
    <s v="1. Important👍"/>
    <s v="1. Important👍"/>
    <s v="1. Important👍"/>
    <s v="1. Important👍"/>
    <s v="for the bit where i did in the  middle some people go to the hub and some do not"/>
    <s v="1. Yes"/>
    <s v="1. Yes"/>
    <s v="1. Yes"/>
    <s v="1. Yes"/>
    <s v="1. At least once every 5 years"/>
    <m/>
    <s v="2. About 2 and a half weeks - the same as it is now"/>
    <s v="1. Yes"/>
    <s v="1. Yes"/>
    <m/>
    <s v="A discussion"/>
    <m/>
    <m/>
    <m/>
    <s v="1. Yes"/>
    <s v="1. Yes"/>
    <m/>
    <m/>
    <s v="A video that explains what inspectors found"/>
    <m/>
    <m/>
    <m/>
    <s v="1. Yes"/>
    <s v="1. Yes"/>
    <m/>
    <s v="I am a child or young person answering for myself"/>
    <s v="Primary school"/>
    <x v="2"/>
    <m/>
    <s v="Midlothian"/>
    <s v="Yes"/>
    <s v="ANON-51P4-YHYN-J"/>
    <n v="538432966"/>
    <m/>
    <d v="2025-11-12T09:21:37"/>
    <d v="2025-11-12T09:37:17"/>
    <d v="2025-11-12T09:36:26"/>
    <m/>
  </r>
  <r>
    <n v="315"/>
    <s v="1. Important👍"/>
    <s v="3. I’m not sure 🤷‍♂️"/>
    <s v="1. Important👍"/>
    <s v="1. Important👍"/>
    <s v="1. Important👍"/>
    <s v="3. I’m not sure 🤷‍♂️"/>
    <s v="3. I’m not sure 🤷‍♂️"/>
    <s v="1. Important👍"/>
    <s v="1. Important👍"/>
    <s v="3. I’m not sure 🤷‍♂️"/>
    <s v="1. Important👍"/>
    <s v="1. Important👍"/>
    <s v="3. I’m not sure 🤷‍♂️"/>
    <s v="1. Important👍"/>
    <s v="1. Important👍"/>
    <s v="1. Important👍"/>
    <s v="3. I’m not sure 🤷‍♂️"/>
    <s v="3. I’m not sure 🤷‍♂️"/>
    <m/>
    <s v="1. Yes"/>
    <s v="3. Not sure"/>
    <s v="1. Yes"/>
    <s v="3. Not sure"/>
    <s v="4. I’m not sure"/>
    <m/>
    <s v="3. About 3 or 4 weeks - a bit more time to get ready"/>
    <s v="1. Yes"/>
    <s v="3. Not sure"/>
    <m/>
    <m/>
    <s v="An online tool for you to share your ideas"/>
    <m/>
    <m/>
    <s v="3. Not sure"/>
    <s v="3. Not sure"/>
    <m/>
    <m/>
    <m/>
    <s v="I’m not sure"/>
    <m/>
    <m/>
    <s v="1. Yes"/>
    <s v="3. Not sure"/>
    <m/>
    <s v="I am a child or young person answering for myself"/>
    <s v="Primary school"/>
    <x v="2"/>
    <m/>
    <s v="Midlothian"/>
    <s v="No"/>
    <s v="ANON-51P4-YHYJ-E"/>
    <m/>
    <m/>
    <d v="2025-11-12T09:23:46"/>
    <d v="2025-11-12T09:39:00"/>
    <d v="2025-11-12T09:38:53"/>
    <m/>
  </r>
  <r>
    <n v="316"/>
    <s v="3. I’m not sure 🤷‍♂️"/>
    <s v="2. Not important👎"/>
    <s v="3. I’m not sure 🤷‍♂️"/>
    <s v="1. Important👍"/>
    <s v="2. Not important👎"/>
    <s v="3. I’m not sure 🤷‍♂️"/>
    <s v="1. Important👍"/>
    <s v="2. Not important👎"/>
    <s v="2. Not important👎"/>
    <s v="3. I’m not sure 🤷‍♂️"/>
    <s v="3. I’m not sure 🤷‍♂️"/>
    <s v="1. Important👍"/>
    <s v="2. Not important👎"/>
    <s v="2. Not important👎"/>
    <s v="2. Not important👎"/>
    <s v="3. I’m not sure 🤷‍♂️"/>
    <s v="2. Not important👎"/>
    <s v="3. I’m not sure 🤷‍♂️"/>
    <m/>
    <s v="2. No"/>
    <s v="2. No"/>
    <s v="2. No"/>
    <s v="2. No"/>
    <s v="1. At least once every 5 years"/>
    <m/>
    <s v="4. It should be different for each school, depending on what’s going on"/>
    <s v="2. No"/>
    <s v="2. No"/>
    <m/>
    <m/>
    <m/>
    <s v="Other – please write your ideas in the box below"/>
    <m/>
    <s v="3. Not sure"/>
    <s v="2. No"/>
    <m/>
    <m/>
    <s v="A video that explains what inspectors found"/>
    <m/>
    <m/>
    <m/>
    <s v="2. No"/>
    <s v="2. No"/>
    <m/>
    <s v="I am a child or young person answering for myself"/>
    <s v="Primary school"/>
    <x v="2"/>
    <m/>
    <s v="Midlothian"/>
    <s v="No"/>
    <s v="ANON-51P4-YHYB-6"/>
    <m/>
    <m/>
    <d v="2025-11-12T09:22:44"/>
    <d v="2025-11-12T09:39:32"/>
    <d v="2025-11-12T09:39:23"/>
    <m/>
  </r>
  <r>
    <n v="317"/>
    <s v="1. Important👍"/>
    <s v="1. Important👍"/>
    <s v="1. Important👍"/>
    <s v="1. Important👍"/>
    <s v="3. I’m not sure 🤷‍♂️"/>
    <s v="1. Important👍"/>
    <s v="1. Important👍"/>
    <s v="1. Important👍"/>
    <s v="3. I’m not sure 🤷‍♂️"/>
    <s v="3. I’m not sure 🤷‍♂️"/>
    <s v="1. Important👍"/>
    <s v="1. Important👍"/>
    <s v="1. Important👍"/>
    <s v="3. I’m not sure 🤷‍♂️"/>
    <s v="1. Important👍"/>
    <s v="3. I’m not sure 🤷‍♂️"/>
    <s v="1. Important👍"/>
    <s v="3. I’m not sure 🤷‍♂️"/>
    <m/>
    <s v="3. Not sure"/>
    <s v="4. Not Answered"/>
    <s v="1. Yes"/>
    <s v="1. Yes"/>
    <s v="1. At least once every 5 years"/>
    <s v="every 1year"/>
    <s v="3. About 3 or 4 weeks - a bit more time to get ready"/>
    <s v="3. Not sure"/>
    <s v="1. Yes"/>
    <s v="A questionnaire"/>
    <s v="A discussion"/>
    <m/>
    <m/>
    <m/>
    <s v="3. Not sure"/>
    <s v="3. Not sure"/>
    <s v="A letter"/>
    <s v="A report"/>
    <s v="A video that explains what inspectors found"/>
    <m/>
    <m/>
    <m/>
    <s v="1. Yes"/>
    <s v="2. No"/>
    <m/>
    <s v="I am a child or young person answering for myself"/>
    <s v="Primary school"/>
    <x v="2"/>
    <m/>
    <s v="Midlothian"/>
    <s v="No"/>
    <s v="ANON-51P4-YHY8-V"/>
    <m/>
    <m/>
    <d v="2025-11-12T09:23:38"/>
    <d v="2025-11-12T09:42:54"/>
    <d v="2025-11-12T09:42:04"/>
    <m/>
  </r>
  <r>
    <n v="318"/>
    <s v="1. Important👍"/>
    <s v="1. Important👍"/>
    <s v="1. Important👍"/>
    <s v="3. I’m not sure 🤷‍♂️"/>
    <s v="3. I’m not sure 🤷‍♂️"/>
    <s v="1. Important👍"/>
    <s v="3. I’m not sure 🤷‍♂️"/>
    <s v="3. I’m not sure 🤷‍♂️"/>
    <s v="3. I’m not sure 🤷‍♂️"/>
    <s v="2. Not important👎"/>
    <s v="3. I’m not sure 🤷‍♂️"/>
    <s v="2. Not important👎"/>
    <s v="3. I’m not sure 🤷‍♂️"/>
    <s v="3. I’m not sure 🤷‍♂️"/>
    <s v="1. Important👍"/>
    <s v="3. I’m not sure 🤷‍♂️"/>
    <s v="1. Important👍"/>
    <s v="3. I’m not sure 🤷‍♂️"/>
    <m/>
    <s v="1. Yes"/>
    <s v="3. Not sure"/>
    <s v="2. No"/>
    <s v="3. Not sure"/>
    <s v="1. At least once every 5 years"/>
    <s v="no :3"/>
    <s v="2. About 2 and a half weeks - the same as it is now"/>
    <s v="1. Yes"/>
    <s v="1. Yes"/>
    <m/>
    <s v="A discussion"/>
    <m/>
    <m/>
    <m/>
    <s v="3. Not sure"/>
    <s v="3. Not sure"/>
    <m/>
    <m/>
    <s v="A video that explains what inspectors found"/>
    <m/>
    <m/>
    <m/>
    <s v="3. Not sure"/>
    <s v="1. Yes"/>
    <m/>
    <s v="I am a child or young person answering for myself"/>
    <s v="Primary school"/>
    <x v="2"/>
    <m/>
    <s v="Midlothian"/>
    <s v="Yes"/>
    <s v="ANON-51P4-YHSH-6"/>
    <n v="688322448"/>
    <m/>
    <d v="2025-11-12T09:25:45"/>
    <d v="2025-11-12T09:42:55"/>
    <d v="2025-11-12T09:42:06"/>
    <m/>
  </r>
  <r>
    <n v="319"/>
    <s v="1. Important👍"/>
    <s v="1. Important👍"/>
    <s v="1. Important👍"/>
    <s v="1. Important👍"/>
    <s v="1. Important👍"/>
    <s v="1. Important👍"/>
    <s v="1. Important👍"/>
    <s v="1. Important👍"/>
    <s v="1. Important👍"/>
    <s v="1. Important👍"/>
    <s v="1. Important👍"/>
    <s v="3. I’m not sure 🤷‍♂️"/>
    <s v="1. Important👍"/>
    <s v="1. Important👍"/>
    <s v="3. I’m not sure 🤷‍♂️"/>
    <s v="3. I’m not sure 🤷‍♂️"/>
    <s v="1. Important👍"/>
    <s v="1. Important👍"/>
    <m/>
    <s v="3. Not sure"/>
    <s v="1. Yes"/>
    <s v="3. Not sure"/>
    <s v="1. Yes"/>
    <s v="4. I’m not sure"/>
    <m/>
    <s v="5. I’m not sure"/>
    <s v="3. Not sure"/>
    <s v="3. Not sure"/>
    <m/>
    <s v="A discussion"/>
    <m/>
    <m/>
    <m/>
    <s v="1. Yes"/>
    <s v="3. Not sure"/>
    <m/>
    <m/>
    <m/>
    <s v="I’m not sure"/>
    <m/>
    <m/>
    <s v="1. Yes"/>
    <s v="3. Not sure"/>
    <m/>
    <s v="I am a child or young person answering for myself"/>
    <s v="Primary school"/>
    <x v="2"/>
    <m/>
    <s v="Midlothian"/>
    <s v="Yes"/>
    <s v="ANON-51P4-YHYU-S"/>
    <n v="316081973"/>
    <m/>
    <d v="2025-11-12T09:24:00"/>
    <d v="2025-11-12T09:44:11"/>
    <d v="2025-11-12T09:43:56"/>
    <m/>
  </r>
  <r>
    <n v="320"/>
    <s v="1. Important👍"/>
    <s v="1. Important👍"/>
    <s v="1. Important👍"/>
    <s v="1. Important👍"/>
    <s v="1. Important👍"/>
    <s v="2. Not important👎"/>
    <s v="1. Important👍"/>
    <s v="1. Important👍"/>
    <s v="1. Important👍"/>
    <s v="1. Important👍"/>
    <s v="1. Important👍"/>
    <s v="1. Important👍"/>
    <s v="3. I’m not sure 🤷‍♂️"/>
    <s v="1. Important👍"/>
    <s v="1. Important👍"/>
    <s v="2. Not important👎"/>
    <s v="1. Important👍"/>
    <s v="2. Not important👎"/>
    <m/>
    <s v="1. Yes"/>
    <s v="2. No"/>
    <s v="1. Yes"/>
    <s v="3. Not sure"/>
    <s v="1. At least once every 5 years"/>
    <m/>
    <s v="1. About 2 days - just enough time to get ready"/>
    <s v="1. Yes"/>
    <s v="2. No"/>
    <m/>
    <m/>
    <m/>
    <m/>
    <m/>
    <s v="1. Yes"/>
    <s v="2. No"/>
    <m/>
    <s v="A report"/>
    <m/>
    <m/>
    <m/>
    <m/>
    <s v="1. Yes"/>
    <s v="2. No"/>
    <m/>
    <s v="I am a child or young person answering for myself"/>
    <s v="Primary school"/>
    <x v="2"/>
    <m/>
    <s v="Aberdeen City"/>
    <s v="Yes"/>
    <s v="ANON-51P4-YHY5-S"/>
    <n v="628397308"/>
    <m/>
    <d v="2025-11-12T09:25:06"/>
    <d v="2025-11-12T09:46:53"/>
    <d v="2025-11-12T09:43:54"/>
    <m/>
  </r>
  <r>
    <n v="322"/>
    <s v="1. Important👍"/>
    <s v="1. Important👍"/>
    <s v="3. I’m not sure 🤷‍♂️"/>
    <s v="1. Important👍"/>
    <s v="1. Important👍"/>
    <s v="1. Important👍"/>
    <s v="1. Important👍"/>
    <s v="1. Important👍"/>
    <s v="3. I’m not sure 🤷‍♂️"/>
    <s v="1. Important👍"/>
    <s v="1. Important👍"/>
    <s v="1. Important👍"/>
    <s v="3. I’m not sure 🤷‍♂️"/>
    <s v="2. Not important👎"/>
    <s v="1. Important👍"/>
    <s v="1. Important👍"/>
    <s v="3. I’m not sure 🤷‍♂️"/>
    <s v="1. Important👍"/>
    <m/>
    <s v="3. Not sure"/>
    <s v="1. Yes"/>
    <s v="1. Yes"/>
    <s v="3. Not sure"/>
    <s v="4. I’m not sure"/>
    <m/>
    <s v="6. Not Answered"/>
    <s v="1. Yes"/>
    <s v="1. Yes"/>
    <m/>
    <m/>
    <s v="An online tool for you to share your ideas"/>
    <m/>
    <m/>
    <s v="1. Yes"/>
    <s v="3. Not sure"/>
    <s v="A letter"/>
    <s v="A report"/>
    <m/>
    <m/>
    <m/>
    <m/>
    <s v="1. Yes"/>
    <s v="3. Not sure"/>
    <m/>
    <s v="I am a child or young person answering for myself"/>
    <s v="Primary school"/>
    <x v="2"/>
    <m/>
    <s v="Not Answered"/>
    <s v="Yes"/>
    <s v="ANON-51P4-YHYA-5"/>
    <n v="354504920"/>
    <m/>
    <d v="2025-11-12T09:24:50"/>
    <d v="2025-11-12T09:48:49"/>
    <d v="2025-11-12T09:44:59"/>
    <m/>
  </r>
  <r>
    <n v="323"/>
    <s v="1. Important👍"/>
    <s v="1. Important👍"/>
    <s v="1. Important👍"/>
    <s v="1. Important👍"/>
    <s v="1. Important👍"/>
    <s v="1. Important👍"/>
    <s v="1. Important👍"/>
    <s v="3. I’m not sure 🤷‍♂️"/>
    <s v="1. Important👍"/>
    <s v="1. Important👍"/>
    <s v="1. Important👍"/>
    <s v="1. Important👍"/>
    <s v="3. I’m not sure 🤷‍♂️"/>
    <s v="1. Important👍"/>
    <s v="1. Important👍"/>
    <s v="1. Important👍"/>
    <s v="1. Important👍"/>
    <s v="1. Important👍"/>
    <m/>
    <s v="1. Yes"/>
    <s v="1. Yes"/>
    <s v="3. Not sure"/>
    <s v="3. Not sure"/>
    <s v="4. I’m not sure"/>
    <m/>
    <s v="5. I’m not sure"/>
    <s v="1. Yes"/>
    <s v="3. Not sure"/>
    <m/>
    <s v="A discussion"/>
    <m/>
    <m/>
    <m/>
    <s v="3. Not sure"/>
    <s v="3. Not sure"/>
    <m/>
    <s v="A report"/>
    <m/>
    <s v="I’m not sure"/>
    <m/>
    <m/>
    <s v="3. Not sure"/>
    <s v="3. Not sure"/>
    <m/>
    <s v="I am a child or young person answering for myself"/>
    <s v="Primary school"/>
    <x v="2"/>
    <m/>
    <s v="Midlothian"/>
    <s v="Yes"/>
    <s v="ANON-51P4-YHS1-F"/>
    <n v="1061509893"/>
    <m/>
    <d v="2025-11-12T09:25:21"/>
    <d v="2025-11-12T09:51:03"/>
    <d v="2025-11-12T09:50:18"/>
    <m/>
  </r>
  <r>
    <n v="324"/>
    <s v="1. Important👍"/>
    <s v="1. Important👍"/>
    <s v="1. Important👍"/>
    <s v="1. Important👍"/>
    <s v="1. Important👍"/>
    <s v="1. Important👍"/>
    <s v="1. Important👍"/>
    <s v="1. Important👍"/>
    <s v="1. Important👍"/>
    <s v="1. Important👍"/>
    <s v="1. Important👍"/>
    <s v="1. Important👍"/>
    <s v="3. I’m not sure 🤷‍♂️"/>
    <s v="1. Important👍"/>
    <s v="1. Important👍"/>
    <s v="1. Important👍"/>
    <s v="1. Important👍"/>
    <s v="1. Important👍"/>
    <m/>
    <s v="1. Yes"/>
    <s v="1. Yes"/>
    <s v="1. Yes"/>
    <s v="1. Yes"/>
    <s v="1. At least once every 5 years"/>
    <m/>
    <s v="1. About 2 days - just enough time to get ready"/>
    <s v="1. Yes"/>
    <s v="1. Yes"/>
    <s v="A questionnaire"/>
    <m/>
    <m/>
    <m/>
    <m/>
    <s v="1. Yes"/>
    <s v="1. Yes"/>
    <s v="A letter"/>
    <s v="A report"/>
    <m/>
    <m/>
    <m/>
    <m/>
    <s v="1. Yes"/>
    <s v="1. Yes"/>
    <m/>
    <s v="I am a child or young person answering for myself"/>
    <s v="Primary school"/>
    <x v="2"/>
    <m/>
    <s v="Midlothian"/>
    <s v="Yes"/>
    <s v="ANON-51P4-YHYG-B"/>
    <n v="101112327"/>
    <m/>
    <d v="2025-11-12T09:24:39"/>
    <d v="2025-11-12T09:55:12"/>
    <d v="2025-11-12T09:54:58"/>
    <m/>
  </r>
  <r>
    <n v="326"/>
    <s v="1. Important👍"/>
    <s v="1. Important👍"/>
    <s v="3. I’m not sure 🤷‍♂️"/>
    <s v="1. Important👍"/>
    <s v="3. I’m not sure 🤷‍♂️"/>
    <s v="1. Important👍"/>
    <s v="3. I’m not sure 🤷‍♂️"/>
    <s v="1. Important👍"/>
    <s v="3. I’m not sure 🤷‍♂️"/>
    <s v="3. I’m not sure 🤷‍♂️"/>
    <s v="1. Important👍"/>
    <s v="1. Important👍"/>
    <s v="3. I’m not sure 🤷‍♂️"/>
    <s v="3. I’m not sure 🤷‍♂️"/>
    <s v="3. I’m not sure 🤷‍♂️"/>
    <s v="1. Important👍"/>
    <s v="3. I’m not sure 🤷‍♂️"/>
    <s v="1. Important👍"/>
    <s v="Visitors should stay for longer."/>
    <s v="1. Yes"/>
    <s v="1. Yes"/>
    <s v="3. Not sure"/>
    <s v="1. Yes"/>
    <s v="5. Not Answered"/>
    <s v="Every year."/>
    <s v="4. It should be different for each school, depending on what’s going on"/>
    <s v="1. Yes"/>
    <s v="3. Not sure"/>
    <m/>
    <s v="A discussion"/>
    <s v="An online tool for you to share your ideas"/>
    <m/>
    <m/>
    <s v="3. Not sure"/>
    <s v="1. Yes"/>
    <s v="A letter"/>
    <s v="A report"/>
    <m/>
    <m/>
    <m/>
    <m/>
    <s v="3. Not sure"/>
    <s v="1. Yes"/>
    <m/>
    <s v="I am a child or young person answering for myself"/>
    <s v="Primary school"/>
    <x v="2"/>
    <m/>
    <s v="Midlothian"/>
    <s v="No"/>
    <s v="ANON-51P4-YHY6-T"/>
    <m/>
    <m/>
    <d v="2025-11-12T09:23:06"/>
    <d v="2025-11-12T10:02:19"/>
    <d v="2025-11-12T10:01:50"/>
    <m/>
  </r>
  <r>
    <n v="327"/>
    <s v="1. Important👍"/>
    <s v="1. Important👍"/>
    <s v="1. Important👍"/>
    <s v="1. Important👍"/>
    <s v="3. I’m not sure 🤷‍♂️"/>
    <s v="3. I’m not sure 🤷‍♂️"/>
    <s v="3. I’m not sure 🤷‍♂️"/>
    <s v="1. Important👍"/>
    <s v="1. Important👍"/>
    <s v="3. I’m not sure 🤷‍♂️"/>
    <s v="3. I’m not sure 🤷‍♂️"/>
    <s v="1. Important👍"/>
    <s v="3. I’m not sure 🤷‍♂️"/>
    <s v="3. I’m not sure 🤷‍♂️"/>
    <s v="3. I’m not sure 🤷‍♂️"/>
    <s v="3. I’m not sure 🤷‍♂️"/>
    <s v="3. I’m not sure 🤷‍♂️"/>
    <s v="3. I’m not sure 🤷‍♂️"/>
    <m/>
    <s v="2. No"/>
    <s v="2. No"/>
    <s v="2. No"/>
    <s v="2. No"/>
    <s v="4. I’m not sure"/>
    <m/>
    <s v="5. I’m not sure"/>
    <s v="2. No"/>
    <s v="2. No"/>
    <s v="A questionnaire"/>
    <s v="A discussion"/>
    <m/>
    <m/>
    <m/>
    <s v="2. No"/>
    <s v="2. No"/>
    <s v="A letter"/>
    <m/>
    <m/>
    <s v="I’m not sure"/>
    <m/>
    <m/>
    <s v="1. Yes"/>
    <s v="2. No"/>
    <m/>
    <s v="I am a child or young person answering for myself"/>
    <s v="Primary school"/>
    <x v="2"/>
    <m/>
    <s v="Midlothian"/>
    <s v="No"/>
    <s v="ANON-51P4-YHYR-P"/>
    <m/>
    <m/>
    <d v="2025-11-12T09:24:07"/>
    <d v="2025-11-12T10:08:56"/>
    <d v="2025-11-12T10:08:37"/>
    <m/>
  </r>
  <r>
    <n v="328"/>
    <s v="1. Important👍"/>
    <s v="1. Important👍"/>
    <s v="1. Important👍"/>
    <s v="1. Important👍"/>
    <s v="1. Important👍"/>
    <s v="1. Important👍"/>
    <s v="3. I’m not sure 🤷‍♂️"/>
    <s v="3. I’m not sure 🤷‍♂️"/>
    <s v="3. I’m not sure 🤷‍♂️"/>
    <s v="3. I’m not sure 🤷‍♂️"/>
    <s v="3. I’m not sure 🤷‍♂️"/>
    <s v="1. Important👍"/>
    <s v="1. Important👍"/>
    <s v="1. Important👍"/>
    <s v="1. Important👍"/>
    <s v="1. Important👍"/>
    <s v="1. Important👍"/>
    <s v="1. Important👍"/>
    <m/>
    <s v="1. Yes"/>
    <s v="1. Yes"/>
    <s v="1. Yes"/>
    <s v="1. Yes"/>
    <s v="4. I’m not sure"/>
    <m/>
    <s v="5. I’m not sure"/>
    <s v="3. Not sure"/>
    <s v="1. Yes"/>
    <m/>
    <s v="A discussion"/>
    <m/>
    <m/>
    <m/>
    <s v="3. Not sure"/>
    <s v="3. Not sure"/>
    <s v="A letter"/>
    <m/>
    <m/>
    <m/>
    <m/>
    <m/>
    <s v="3. Not sure"/>
    <s v="3. Not sure"/>
    <m/>
    <s v="I am a child or young person answering for myself"/>
    <s v="Primary school"/>
    <x v="2"/>
    <m/>
    <s v="Midlothian"/>
    <s v="No"/>
    <s v="ANON-51P4-YHY3-Q"/>
    <m/>
    <m/>
    <d v="2025-11-12T09:23:38"/>
    <d v="2025-11-12T10:21:00"/>
    <d v="2025-11-12T10:20:33"/>
    <m/>
  </r>
  <r>
    <n v="329"/>
    <s v="1. Important👍"/>
    <s v="1. Important👍"/>
    <s v="1. Important👍"/>
    <s v="1. Important👍"/>
    <s v="1. Important👍"/>
    <s v="2. Not important👎"/>
    <s v="1. Important👍"/>
    <s v="1. Important👍"/>
    <s v="1. Important👍"/>
    <s v="1. Important👍"/>
    <s v="1. Important👍"/>
    <s v="1. Important👍"/>
    <s v="1. Important👍"/>
    <s v="1. Important👍"/>
    <s v="1. Important👍"/>
    <s v="1. Important👍"/>
    <s v="1. Important👍"/>
    <s v="3. I’m not sure 🤷‍♂️"/>
    <m/>
    <s v="1. Yes"/>
    <s v="1. Yes"/>
    <s v="1. Yes"/>
    <s v="1. Yes"/>
    <s v="2. At least once every 7 years"/>
    <m/>
    <s v="5. I’m not sure"/>
    <s v="2. No"/>
    <s v="2. No"/>
    <m/>
    <s v="A discussion"/>
    <m/>
    <m/>
    <m/>
    <s v="3. Not sure"/>
    <s v="3. Not sure"/>
    <m/>
    <m/>
    <m/>
    <m/>
    <s v="Other – please write your ideas in the box below"/>
    <s v="in person"/>
    <s v="3. Not sure"/>
    <s v="3. Not sure"/>
    <m/>
    <s v="I am a child or young person answering for myself"/>
    <s v="Primary school"/>
    <x v="2"/>
    <m/>
    <s v="Midlothian"/>
    <s v="No"/>
    <s v="ANON-51P4-YHYZ-X"/>
    <m/>
    <m/>
    <d v="2025-11-12T09:23:42"/>
    <d v="2025-11-12T10:21:01"/>
    <d v="2025-11-12T10:20:31"/>
    <m/>
  </r>
  <r>
    <n v="330"/>
    <s v="3. I’m not sure 🤷‍♂️"/>
    <s v="1. Important👍"/>
    <s v="3. I’m not sure 🤷‍♂️"/>
    <s v="1. Important👍"/>
    <s v="1. Important👍"/>
    <s v="1. Important👍"/>
    <s v="3. I’m not sure 🤷‍♂️"/>
    <s v="1. Important👍"/>
    <s v="1. Important👍"/>
    <s v="3. I’m not sure 🤷‍♂️"/>
    <s v="1. Important👍"/>
    <s v="1. Important👍"/>
    <s v="1. Important👍"/>
    <s v="1. Important👍"/>
    <s v="1. Important👍"/>
    <s v="1. Important👍"/>
    <s v="3. I’m not sure 🤷‍♂️"/>
    <s v="1. Important👍"/>
    <m/>
    <s v="2. No"/>
    <s v="1. Yes"/>
    <s v="3. Not sure"/>
    <s v="3. Not sure"/>
    <s v="4. I’m not sure"/>
    <m/>
    <s v="4. It should be different for each school, depending on what’s going on"/>
    <s v="3. Not sure"/>
    <s v="1. Yes"/>
    <m/>
    <m/>
    <s v="An online tool for you to share your ideas"/>
    <m/>
    <m/>
    <s v="3. Not sure"/>
    <s v="3. Not sure"/>
    <m/>
    <s v="A report"/>
    <m/>
    <m/>
    <m/>
    <m/>
    <s v="3. Not sure"/>
    <s v="3. Not sure"/>
    <m/>
    <s v="I am a child or young person answering for myself"/>
    <s v="Primary school"/>
    <x v="2"/>
    <m/>
    <s v="East Lothian"/>
    <s v="No"/>
    <s v="ANON-51P4-YHS9-Q"/>
    <m/>
    <m/>
    <d v="2025-11-12T09:27:22"/>
    <d v="2025-11-12T10:25:03"/>
    <d v="2025-11-12T10:24:46"/>
    <m/>
  </r>
  <r>
    <n v="335"/>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1. Yes"/>
    <s v="1. Yes"/>
    <s v="1. Yes"/>
    <s v="5. Not Answered"/>
    <m/>
    <s v="5. I’m not sure"/>
    <s v="3. Not sure"/>
    <s v="3. Not sure"/>
    <s v="A questionnaire"/>
    <s v="A discussion"/>
    <s v="An online tool for you to share your ideas"/>
    <s v="Other – please write your ideas in the box below"/>
    <m/>
    <s v="2. No"/>
    <s v="1. Yes"/>
    <s v="A letter"/>
    <s v="A report"/>
    <s v="A video that explains what inspectors found"/>
    <s v="I’m not sure"/>
    <s v="Other – please write your ideas in the box below"/>
    <m/>
    <s v="1. Yes"/>
    <s v="1. Yes"/>
    <m/>
    <s v="I am a child or young person answering for myself"/>
    <s v="Primary school"/>
    <x v="2"/>
    <m/>
    <s v="Angus"/>
    <s v="Yes"/>
    <s v="ANON-51P4-YGNY-H"/>
    <n v="441122563"/>
    <m/>
    <d v="2025-11-17T09:27:53"/>
    <d v="2025-11-17T09:45:14"/>
    <d v="2025-11-17T09:45:04"/>
    <m/>
  </r>
  <r>
    <n v="336"/>
    <s v="1. Important👍"/>
    <s v="1. Important👍"/>
    <s v="1. Important👍"/>
    <s v="1. Important👍"/>
    <s v="1. Important👍"/>
    <s v="1. Important👍"/>
    <s v="1. Important👍"/>
    <s v="1. Important👍"/>
    <s v="1. Important👍"/>
    <s v="1. Important👍"/>
    <s v="1. Important👍"/>
    <s v="1. Important👍"/>
    <s v="1. Important👍"/>
    <s v="1. Important👍"/>
    <s v="1. Important👍"/>
    <s v="1. Important👍"/>
    <s v="1. Important👍"/>
    <s v="1. Important👍"/>
    <m/>
    <s v="2. No"/>
    <s v="1. Yes"/>
    <s v="1. Yes"/>
    <s v="1. Yes"/>
    <s v="1. At least once every 5 years"/>
    <m/>
    <s v="1. About 2 days - just enough time to get ready"/>
    <s v="4. Not Answered"/>
    <s v="1. Yes"/>
    <s v="A questionnaire"/>
    <m/>
    <m/>
    <m/>
    <m/>
    <s v="2. No"/>
    <s v="1. Yes"/>
    <s v="A letter"/>
    <s v="A report"/>
    <s v="A video that explains what inspectors found"/>
    <s v="I’m not sure"/>
    <s v="Other – please write your ideas in the box below"/>
    <m/>
    <s v="1. Yes"/>
    <s v="2. No"/>
    <m/>
    <s v="I am a child or young person answering for myself"/>
    <s v="Primary school"/>
    <x v="2"/>
    <m/>
    <s v="Angus"/>
    <s v="Yes"/>
    <s v="ANON-51P4-YGNP-8"/>
    <n v="976084196"/>
    <m/>
    <d v="2025-11-17T09:28:52"/>
    <d v="2025-11-17T09:45:15"/>
    <d v="2025-11-17T09:45:04"/>
    <m/>
  </r>
  <r>
    <n v="337"/>
    <s v="1. Important👍"/>
    <s v="1. Important👍"/>
    <s v="3. I’m not sure 🤷‍♂️"/>
    <s v="1. Important👍"/>
    <s v="3. I’m not sure 🤷‍♂️"/>
    <s v="1. Important👍"/>
    <s v="1. Important👍"/>
    <s v="1. Important👍"/>
    <s v="1. Important👍"/>
    <s v="1. Important👍"/>
    <s v="1. Important👍"/>
    <s v="3. I’m not sure 🤷‍♂️"/>
    <s v="1. Important👍"/>
    <s v="1. Important👍"/>
    <s v="1. Important👍"/>
    <s v="1. Important👍"/>
    <s v="1. Important👍"/>
    <s v="1. Important👍"/>
    <m/>
    <s v="1. Yes"/>
    <s v="3. Not sure"/>
    <s v="3. Not sure"/>
    <s v="1. Yes"/>
    <s v="1. At least once every 5 years"/>
    <m/>
    <s v="2. About 2 and a half weeks - the same as it is now"/>
    <s v="3. Not sure"/>
    <s v="1. Yes"/>
    <m/>
    <s v="A discussion"/>
    <m/>
    <m/>
    <m/>
    <s v="1. Yes"/>
    <s v="1. Yes"/>
    <m/>
    <s v="A report"/>
    <m/>
    <m/>
    <m/>
    <m/>
    <s v="1. Yes"/>
    <s v="1. Yes"/>
    <m/>
    <s v="I am a child or young person answering for myself"/>
    <s v="Primary school"/>
    <x v="2"/>
    <m/>
    <s v="Angus"/>
    <s v="Yes"/>
    <s v="ANON-51P4-YGNT-C"/>
    <n v="668028726"/>
    <m/>
    <d v="2025-11-17T09:47:24"/>
    <d v="2025-11-17T10:14:52"/>
    <d v="2025-11-17T10:14:35"/>
    <m/>
  </r>
  <r>
    <n v="338"/>
    <s v="1. Important👍"/>
    <s v="1. Important👍"/>
    <s v="1. Important👍"/>
    <s v="1. Important👍"/>
    <s v="3. I’m not sure 🤷‍♂️"/>
    <s v="1. Important👍"/>
    <s v="1. Important👍"/>
    <s v="1. Important👍"/>
    <s v="1. Important👍"/>
    <s v="1. Important👍"/>
    <s v="1. Important👍"/>
    <s v="3. I’m not sure 🤷‍♂️"/>
    <s v="1. Important👍"/>
    <s v="1. Important👍"/>
    <s v="1. Important👍"/>
    <s v="1. Important👍"/>
    <s v="1. Important👍"/>
    <s v="1. Important👍"/>
    <m/>
    <s v="1. Yes"/>
    <s v="3. Not sure"/>
    <s v="1. Yes"/>
    <s v="1. Yes"/>
    <s v="1. At least once every 5 years"/>
    <m/>
    <s v="2. About 2 and a half weeks - the same as it is now"/>
    <s v="3. Not sure"/>
    <s v="1. Yes"/>
    <m/>
    <s v="A discussion"/>
    <m/>
    <m/>
    <m/>
    <s v="1. Yes"/>
    <s v="3. Not sure"/>
    <m/>
    <m/>
    <s v="A video that explains what inspectors found"/>
    <m/>
    <m/>
    <m/>
    <s v="1. Yes"/>
    <s v="1. Yes"/>
    <m/>
    <s v="I am a child or young person answering for myself"/>
    <s v="Primary school"/>
    <x v="2"/>
    <m/>
    <s v="Angus"/>
    <s v="Yes"/>
    <s v="ANON-51P4-YGN2-A"/>
    <n v="538598753"/>
    <m/>
    <d v="2025-11-17T09:47:09"/>
    <d v="2025-11-17T10:14:53"/>
    <d v="2025-11-17T10:14:35"/>
    <m/>
  </r>
  <r>
    <n v="341"/>
    <s v="1. Important👍"/>
    <s v="1. Important👍"/>
    <s v="3. I’m not sure 🤷‍♂️"/>
    <s v="1. Important👍"/>
    <s v="1. Important👍"/>
    <s v="1. Important👍"/>
    <s v="1. Important👍"/>
    <s v="3. I’m not sure 🤷‍♂️"/>
    <s v="1. Important👍"/>
    <s v="3. I’m not sure 🤷‍♂️"/>
    <s v="3. I’m not sure 🤷‍♂️"/>
    <s v="1. Important👍"/>
    <s v="1. Important👍"/>
    <s v="2. Not important👎"/>
    <s v="1. Important👍"/>
    <s v="1. Important👍"/>
    <s v="1. Important👍"/>
    <s v="3. I’m not sure 🤷‍♂️"/>
    <m/>
    <s v="1. Yes"/>
    <s v="1. Yes"/>
    <s v="3. Not sure"/>
    <s v="1. Yes"/>
    <s v="1. At least once every 5 years"/>
    <m/>
    <s v="3. About 3 or 4 weeks - a bit more time to get ready"/>
    <s v="3. Not sure"/>
    <s v="3. Not sure"/>
    <m/>
    <m/>
    <s v="An online tool for you to share your ideas"/>
    <m/>
    <m/>
    <s v="1. Yes"/>
    <s v="2. No"/>
    <s v="A letter"/>
    <m/>
    <m/>
    <m/>
    <m/>
    <m/>
    <s v="1. Yes"/>
    <s v="2. No"/>
    <m/>
    <s v="I am a child or young person answering for myself"/>
    <s v="Primary school"/>
    <x v="2"/>
    <m/>
    <s v="Angus"/>
    <s v="Yes"/>
    <s v="ANON-51P4-YGNS-B"/>
    <n v="956455531"/>
    <m/>
    <d v="2025-11-17T11:34:05"/>
    <d v="2025-11-17T11:57:07"/>
    <d v="2025-11-17T11:56:48"/>
    <m/>
  </r>
  <r>
    <n v="342"/>
    <s v="1. Important👍"/>
    <s v="1. Important👍"/>
    <s v="3. I’m not sure 🤷‍♂️"/>
    <s v="1. Important👍"/>
    <s v="1. Important👍"/>
    <s v="1. Important👍"/>
    <s v="1. Important👍"/>
    <s v="3. I’m not sure 🤷‍♂️"/>
    <s v="1. Important👍"/>
    <s v="1. Important👍"/>
    <s v="1. Important👍"/>
    <s v="3. I’m not sure 🤷‍♂️"/>
    <s v="3. I’m not sure 🤷‍♂️"/>
    <s v="1. Important👍"/>
    <s v="1. Important👍"/>
    <s v="1. Important👍"/>
    <s v="1. Important👍"/>
    <s v="1. Important👍"/>
    <m/>
    <s v="3. Not sure"/>
    <s v="1. Yes"/>
    <s v="1. Yes"/>
    <s v="1. Yes"/>
    <s v="2. At least once every 7 years"/>
    <m/>
    <s v="1. About 2 days - just enough time to get ready"/>
    <s v="2. No"/>
    <s v="3. Not sure"/>
    <m/>
    <s v="A discussion"/>
    <m/>
    <m/>
    <m/>
    <s v="2. No"/>
    <s v="1. Yes"/>
    <m/>
    <m/>
    <s v="A video that explains what inspectors found"/>
    <m/>
    <m/>
    <m/>
    <s v="1. Yes"/>
    <s v="2. No"/>
    <m/>
    <s v="I am a child or young person answering for myself"/>
    <s v="Primary school"/>
    <x v="2"/>
    <m/>
    <s v="Angus"/>
    <s v="No"/>
    <s v="ANON-51P4-YGNM-5"/>
    <m/>
    <m/>
    <d v="2025-11-17T11:33:58"/>
    <d v="2025-11-17T11:57:10"/>
    <d v="2025-11-17T11:56:35"/>
    <m/>
  </r>
  <r>
    <n v="34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1. Yes"/>
    <s v="1. At least once every 5 years"/>
    <s v="4"/>
    <s v="1. About 2 days - just enough time to get ready"/>
    <s v="1. Yes"/>
    <s v="1. Yes"/>
    <m/>
    <s v="A discussion"/>
    <m/>
    <m/>
    <m/>
    <s v="1. Yes"/>
    <s v="1. Yes"/>
    <m/>
    <m/>
    <m/>
    <s v="I’m not sure"/>
    <m/>
    <m/>
    <s v="1. Yes"/>
    <s v="1. Yes"/>
    <m/>
    <s v="I am a child or young person answering for myself"/>
    <s v="Primary school"/>
    <x v="2"/>
    <m/>
    <s v="Angus"/>
    <s v="Yes"/>
    <s v="ANON-51P4-YGN6-E"/>
    <n v="838606740"/>
    <m/>
    <d v="2025-11-17T11:58:55"/>
    <d v="2025-11-17T12:15:48"/>
    <d v="2025-11-17T12:15:10"/>
    <m/>
  </r>
  <r>
    <n v="344"/>
    <s v="1. Important👍"/>
    <s v="1. Important👍"/>
    <s v="3. I’m not sure 🤷‍♂️"/>
    <s v="1. Important👍"/>
    <s v="1. Important👍"/>
    <s v="3. I’m not sure 🤷‍♂️"/>
    <s v="1. Important👍"/>
    <s v="1. Important👍"/>
    <s v="1. Important👍"/>
    <s v="1. Important👍"/>
    <s v="1. Important👍"/>
    <s v="1. Important👍"/>
    <s v="1. Important👍"/>
    <s v="1. Important👍"/>
    <s v="1. Important👍"/>
    <s v="3. I’m not sure 🤷‍♂️"/>
    <s v="1. Important👍"/>
    <s v="1. Important👍"/>
    <m/>
    <s v="3. Not sure"/>
    <s v="1. Yes"/>
    <s v="3. Not sure"/>
    <s v="1. Yes"/>
    <s v="1. At least once every 5 years"/>
    <m/>
    <s v="1. About 2 days - just enough time to get ready"/>
    <s v="1. Yes"/>
    <s v="3. Not sure"/>
    <s v="A questionnaire"/>
    <m/>
    <s v="An online tool for you to share your ideas"/>
    <s v="Other – please write your ideas in the box below"/>
    <m/>
    <s v="3. Not sure"/>
    <s v="1. Yes"/>
    <m/>
    <m/>
    <s v="A video that explains what inspectors found"/>
    <m/>
    <m/>
    <m/>
    <s v="3. Not sure"/>
    <s v="2. No"/>
    <m/>
    <s v="I am a child or young person answering for myself"/>
    <s v="Primary school"/>
    <x v="2"/>
    <m/>
    <s v="Angus"/>
    <s v="Yes"/>
    <s v="ANON-51P4-YGNB-T"/>
    <n v="933297727"/>
    <m/>
    <d v="2025-11-17T11:58:39"/>
    <d v="2025-11-17T12:16:41"/>
    <d v="2025-11-17T12:16:35"/>
    <m/>
  </r>
  <r>
    <n v="345"/>
    <s v="1. Important👍"/>
    <s v="1. Important👍"/>
    <s v="3. I’m not sure 🤷‍♂️"/>
    <s v="1. Important👍"/>
    <s v="1. Important👍"/>
    <s v="3. I’m not sure 🤷‍♂️"/>
    <s v="1. Important👍"/>
    <s v="1. Important👍"/>
    <s v="1. Important👍"/>
    <s v="1. Important👍"/>
    <s v="2. Not important👎"/>
    <s v="2. Not important👎"/>
    <s v="1. Important👍"/>
    <s v="1. Important👍"/>
    <s v="1. Important👍"/>
    <s v="1. Important👍"/>
    <s v="1. Important👍"/>
    <s v="1. Important👍"/>
    <m/>
    <s v="1. Yes"/>
    <s v="1. Yes"/>
    <s v="2. No"/>
    <s v="2. No"/>
    <s v="3. At least once every 10 years"/>
    <m/>
    <s v="4. It should be different for each school, depending on what’s going on"/>
    <s v="1. Yes"/>
    <s v="2. No"/>
    <m/>
    <s v="A discussion"/>
    <m/>
    <m/>
    <m/>
    <s v="2. No"/>
    <s v="1. Yes"/>
    <m/>
    <m/>
    <s v="A video that explains what inspectors found"/>
    <m/>
    <m/>
    <m/>
    <s v="1. Yes"/>
    <s v="2. No"/>
    <m/>
    <s v="I am a child or young person answering for myself"/>
    <s v="Primary school"/>
    <x v="2"/>
    <m/>
    <s v="Angus"/>
    <s v="Yes"/>
    <s v="ANON-51P4-YGNW-F"/>
    <n v="1040172131"/>
    <m/>
    <d v="2025-11-17T12:17:31"/>
    <d v="2025-11-17T12:27:27"/>
    <d v="2025-11-17T12:27:22"/>
    <m/>
  </r>
  <r>
    <n v="346"/>
    <s v="1. Important👍"/>
    <s v="1. Important👍"/>
    <s v="3. I’m not sure 🤷‍♂️"/>
    <s v="1. Important👍"/>
    <s v="1. Important👍"/>
    <s v="1. Important👍"/>
    <s v="1. Important👍"/>
    <s v="1. Important👍"/>
    <s v="1. Important👍"/>
    <s v="1. Important👍"/>
    <s v="1. Important👍"/>
    <s v="1. Important👍"/>
    <s v="1. Important👍"/>
    <s v="1. Important👍"/>
    <s v="1. Important👍"/>
    <s v="1. Important👍"/>
    <s v="1. Important👍"/>
    <s v="1. Important👍"/>
    <m/>
    <s v="1. Yes"/>
    <s v="3. Not sure"/>
    <s v="1. Yes"/>
    <s v="1. Yes"/>
    <s v="5. Not Answered"/>
    <m/>
    <s v="1. About 2 days - just enough time to get ready"/>
    <s v="1. Yes"/>
    <s v="1. Yes"/>
    <s v="A questionnaire"/>
    <m/>
    <m/>
    <m/>
    <m/>
    <s v="3. Not sure"/>
    <s v="1. Yes"/>
    <s v="A letter"/>
    <m/>
    <m/>
    <m/>
    <m/>
    <m/>
    <s v="1. Yes"/>
    <s v="1. Yes"/>
    <m/>
    <s v="I am a child or young person answering for myself"/>
    <s v="Primary school"/>
    <x v="2"/>
    <m/>
    <s v="South Ayrshire"/>
    <s v="Yes"/>
    <s v="ANON-51P4-YGN7-F"/>
    <n v="608666846"/>
    <m/>
    <d v="2025-11-17T12:13:47"/>
    <d v="2025-11-17T12:45:09"/>
    <d v="2025-11-17T12:44:27"/>
    <m/>
  </r>
  <r>
    <n v="348"/>
    <s v="1. Important👍"/>
    <s v="1. Important👍"/>
    <s v="1. Important👍"/>
    <s v="1. Important👍"/>
    <s v="2. Not important👎"/>
    <s v="1. Important👍"/>
    <s v="2. Not important👎"/>
    <s v="1. Important👍"/>
    <s v="1. Important👍"/>
    <s v="1. Important👍"/>
    <s v="1. Important👍"/>
    <s v="1. Important👍"/>
    <s v="3. I’m not sure 🤷‍♂️"/>
    <s v="1. Important👍"/>
    <s v="2. Not important👎"/>
    <s v="3. I’m not sure 🤷‍♂️"/>
    <s v="1. Important👍"/>
    <s v="1. Important👍"/>
    <m/>
    <s v="3. Not sure"/>
    <s v="3. Not sure"/>
    <s v="2. No"/>
    <s v="2. No"/>
    <s v="3. At least once every 10 years"/>
    <m/>
    <s v="3. About 3 or 4 weeks - a bit more time to get ready"/>
    <s v="2. No"/>
    <s v="1. Yes"/>
    <m/>
    <m/>
    <m/>
    <s v="Other – please write your ideas in the box below"/>
    <s v="I don’t know"/>
    <s v="1. Yes"/>
    <s v="3. Not sure"/>
    <s v="A letter"/>
    <m/>
    <m/>
    <m/>
    <m/>
    <m/>
    <s v="2. No"/>
    <s v="2. No"/>
    <m/>
    <s v="I am a child or young person answering for myself"/>
    <s v="Primary school"/>
    <x v="2"/>
    <m/>
    <s v="Angus"/>
    <s v="Yes"/>
    <s v="ANON-51P4-YGNZ-J"/>
    <n v="298820703"/>
    <m/>
    <d v="2025-11-17T13:48:45"/>
    <d v="2025-11-17T14:04:05"/>
    <d v="2025-11-17T14:03:59"/>
    <m/>
  </r>
  <r>
    <n v="349"/>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2. At least once every 7 years"/>
    <m/>
    <s v="1. About 2 days - just enough time to get ready"/>
    <s v="1. Yes"/>
    <s v="1. Yes"/>
    <s v="A questionnaire"/>
    <m/>
    <m/>
    <m/>
    <m/>
    <s v="1. Yes"/>
    <s v="1. Yes"/>
    <s v="A letter"/>
    <m/>
    <m/>
    <m/>
    <m/>
    <m/>
    <s v="1. Yes"/>
    <s v="1. Yes"/>
    <m/>
    <s v="I am a child or young person answering for myself"/>
    <s v="Primary school"/>
    <x v="2"/>
    <m/>
    <s v="Angus"/>
    <s v="Yes"/>
    <s v="ANON-51P4-YGNK-3"/>
    <n v="965759025"/>
    <m/>
    <d v="2025-11-17T13:48:59"/>
    <d v="2025-11-17T14:05:05"/>
    <d v="2025-11-17T14:05:01"/>
    <m/>
  </r>
  <r>
    <n v="351"/>
    <s v="1. Important👍"/>
    <s v="1. Important👍"/>
    <s v="1. Important👍"/>
    <s v="1. Important👍"/>
    <s v="1. Important👍"/>
    <s v="1. Important👍"/>
    <s v="1. Important👍"/>
    <s v="3. I’m not sure 🤷‍♂️"/>
    <s v="1. Important👍"/>
    <s v="1. Important👍"/>
    <s v="1. Important👍"/>
    <s v="1. Important👍"/>
    <s v="1. Important👍"/>
    <s v="3. I’m not sure 🤷‍♂️"/>
    <s v="1. Important👍"/>
    <s v="1. Important👍"/>
    <s v="1. Important👍"/>
    <s v="1. Important👍"/>
    <m/>
    <s v="1. Yes"/>
    <s v="1. Yes"/>
    <s v="1. Yes"/>
    <s v="2. No"/>
    <s v="1. At least once every 5 years"/>
    <m/>
    <s v="1. About 2 days - just enough time to get ready"/>
    <s v="1. Yes"/>
    <s v="3. Not sure"/>
    <m/>
    <m/>
    <s v="An online tool for you to share your ideas"/>
    <m/>
    <m/>
    <s v="1. Yes"/>
    <s v="1. Yes"/>
    <m/>
    <m/>
    <m/>
    <m/>
    <m/>
    <s v="Verbally"/>
    <s v="1. Yes"/>
    <s v="1. Yes"/>
    <m/>
    <s v="I am a child or young person answering for myself"/>
    <s v="Primary school"/>
    <x v="2"/>
    <m/>
    <s v="Angus"/>
    <s v="Yes"/>
    <s v="ANON-51P4-YGNV-E"/>
    <n v="778788204"/>
    <m/>
    <d v="2025-11-17T14:06:28"/>
    <d v="2025-11-17T14:20:23"/>
    <d v="2025-11-17T14:20:16"/>
    <m/>
  </r>
  <r>
    <n v="352"/>
    <s v="1. Important👍"/>
    <s v="1. Important👍"/>
    <s v="1. Important👍"/>
    <s v="1. Important👍"/>
    <s v="1. Important👍"/>
    <s v="3. I’m not sure 🤷‍♂️"/>
    <s v="1. Important👍"/>
    <s v="1. Important👍"/>
    <s v="1. Important👍"/>
    <s v="1. Important👍"/>
    <s v="1. Important👍"/>
    <s v="1. Important👍"/>
    <s v="1. Important👍"/>
    <s v="1. Important👍"/>
    <s v="1. Important👍"/>
    <s v="1. Important👍"/>
    <s v="1. Important👍"/>
    <s v="1. Important👍"/>
    <s v="I love my school and I love my friends and teachers"/>
    <s v="1. Yes"/>
    <s v="1. Yes"/>
    <s v="1. Yes"/>
    <s v="1. Yes"/>
    <s v="1. At least once every 5 years"/>
    <m/>
    <s v="2. About 2 and a half weeks - the same as it is now"/>
    <s v="1. Yes"/>
    <s v="1. Yes"/>
    <m/>
    <m/>
    <s v="An online tool for you to share your ideas"/>
    <m/>
    <m/>
    <s v="1. Yes"/>
    <s v="1. Yes"/>
    <m/>
    <m/>
    <s v="A video that explains what inspectors found"/>
    <m/>
    <m/>
    <m/>
    <s v="1. Yes"/>
    <s v="1. Yes"/>
    <m/>
    <s v="I am a child or young person answering for myself"/>
    <s v="Primary school"/>
    <x v="2"/>
    <m/>
    <s v="Angus"/>
    <s v="Yes"/>
    <s v="ANON-51P4-YGNR-A"/>
    <n v="126116259"/>
    <m/>
    <d v="2025-11-17T14:23:06"/>
    <d v="2025-11-17T14:38:12"/>
    <d v="2025-11-17T14:37:52"/>
    <m/>
  </r>
  <r>
    <n v="35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3. Not sure"/>
    <s v="1. Yes"/>
    <s v="3. Not sure"/>
    <s v="1. At least once every 5 years"/>
    <m/>
    <s v="2. About 2 and a half weeks - the same as it is now"/>
    <s v="1. Yes"/>
    <s v="1. Yes"/>
    <m/>
    <m/>
    <s v="An online tool for you to share your ideas"/>
    <m/>
    <m/>
    <s v="1. Yes"/>
    <s v="1. Yes"/>
    <m/>
    <m/>
    <s v="A video that explains what inspectors found"/>
    <m/>
    <m/>
    <m/>
    <s v="1. Yes"/>
    <s v="1. Yes"/>
    <m/>
    <s v="I am a child or young person answering for myself"/>
    <s v="Primary school"/>
    <x v="2"/>
    <m/>
    <s v="Angus"/>
    <s v="Yes"/>
    <s v="ANON-51P4-YGNE-W"/>
    <n v="317494855"/>
    <m/>
    <d v="2025-11-17T14:23:08"/>
    <d v="2025-11-17T14:38:19"/>
    <d v="2025-11-17T14:38:14"/>
    <m/>
  </r>
  <r>
    <n v="354"/>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s v="It’s better to come more"/>
    <s v="1. About 2 days - just enough time to get ready"/>
    <s v="1. Yes"/>
    <s v="1. Yes"/>
    <m/>
    <s v="A discussion"/>
    <m/>
    <m/>
    <m/>
    <s v="1. Yes"/>
    <s v="1. Yes"/>
    <m/>
    <m/>
    <s v="A video that explains what inspectors found"/>
    <m/>
    <m/>
    <m/>
    <s v="1. Yes"/>
    <s v="1. Yes"/>
    <m/>
    <s v="I am a child or young person answering for myself"/>
    <s v="Primary school"/>
    <x v="2"/>
    <m/>
    <s v="Angus"/>
    <s v="Yes"/>
    <s v="ANON-51P4-YGNG-Y"/>
    <n v="875067927"/>
    <m/>
    <d v="2025-11-17T14:39:12"/>
    <d v="2025-11-17T14:55:22"/>
    <d v="2025-11-17T14:55:15"/>
    <m/>
  </r>
  <r>
    <n v="35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3. About 3 or 4 weeks - a bit more time to get ready"/>
    <s v="1. Yes"/>
    <s v="1. Yes"/>
    <m/>
    <s v="A discussion"/>
    <m/>
    <m/>
    <m/>
    <s v="1. Yes"/>
    <s v="1. Yes"/>
    <m/>
    <m/>
    <s v="A video that explains what inspectors found"/>
    <m/>
    <m/>
    <m/>
    <s v="1. Yes"/>
    <s v="1. Yes"/>
    <m/>
    <s v="I am a child or young person answering for myself"/>
    <s v="Primary school"/>
    <x v="2"/>
    <m/>
    <s v="Angus"/>
    <s v="Yes"/>
    <s v="ANON-51P4-YGNA-S"/>
    <n v="380923666"/>
    <m/>
    <d v="2025-11-17T14:39:23"/>
    <d v="2025-11-17T14:55:41"/>
    <d v="2025-11-17T14:55:38"/>
    <m/>
  </r>
  <r>
    <n v="361"/>
    <s v="1. Important👍"/>
    <s v="1. Important👍"/>
    <s v="1. Important👍"/>
    <s v="1. Important👍"/>
    <s v="1. Important👍"/>
    <s v="1. Important👍"/>
    <s v="1. Important👍"/>
    <s v="1. Important👍"/>
    <s v="1. Important👍"/>
    <s v="1. Important👍"/>
    <s v="1. Important👍"/>
    <s v="1. Important👍"/>
    <s v="1. Important👍"/>
    <s v="1. Important👍"/>
    <s v="1. Important👍"/>
    <s v="1. Important👍"/>
    <s v="4. N/A"/>
    <s v="4. N/A"/>
    <m/>
    <s v="1. Yes"/>
    <s v="1. Yes"/>
    <s v="1. Yes"/>
    <s v="3. Not sure"/>
    <s v="3. At least once every 10 years"/>
    <m/>
    <s v="1. About 2 days - just enough time to get ready"/>
    <s v="4. Not Answered"/>
    <s v="4. Not Answered"/>
    <m/>
    <s v="A discussion"/>
    <m/>
    <m/>
    <m/>
    <s v="3. Not sure"/>
    <s v="4. Not Answered"/>
    <m/>
    <s v="A report"/>
    <m/>
    <s v="I’m not sure"/>
    <m/>
    <m/>
    <s v="1. Yes"/>
    <s v="1. Yes"/>
    <m/>
    <s v="I am a child or young person answering for myself"/>
    <s v="Primary school"/>
    <x v="2"/>
    <m/>
    <s v="Angus"/>
    <s v="Yes"/>
    <s v="ANON-51P4-YGWX-S"/>
    <n v="693274093"/>
    <m/>
    <d v="2025-11-21T11:35:27"/>
    <d v="2025-11-21T13:59:45"/>
    <d v="2025-11-21T13:59:38"/>
    <m/>
  </r>
  <r>
    <n v="362"/>
    <s v="1. Important👍"/>
    <s v="1. Important👍"/>
    <s v="2. Not important👎"/>
    <s v="1. Important👍"/>
    <s v="3. I’m not sure 🤷‍♂️"/>
    <s v="2. Not important👎"/>
    <s v="1. Important👍"/>
    <s v="1. Important👍"/>
    <s v="1. Important👍"/>
    <s v="1. Important👍"/>
    <s v="2. Not important👎"/>
    <s v="1. Important👍"/>
    <s v="1. Important👍"/>
    <s v="2. Not important👎"/>
    <s v="1. Important👍"/>
    <s v="1. Important👍"/>
    <s v="2. Not important👎"/>
    <s v="1. Important👍"/>
    <m/>
    <s v="1. Yes"/>
    <s v="2. No"/>
    <s v="3. Not sure"/>
    <s v="1. Yes"/>
    <s v="1. At least once every 5 years"/>
    <m/>
    <s v="2. About 2 and a half weeks - the same as it is now"/>
    <s v="1. Yes"/>
    <s v="3. Not sure"/>
    <m/>
    <s v="A discussion"/>
    <m/>
    <m/>
    <m/>
    <s v="3. Not sure"/>
    <s v="1. Yes"/>
    <m/>
    <s v="A report"/>
    <m/>
    <m/>
    <m/>
    <m/>
    <s v="1. Yes"/>
    <s v="2. No"/>
    <m/>
    <s v="I am a child or young person answering for myself"/>
    <s v="Primary school"/>
    <x v="2"/>
    <m/>
    <s v="Angus"/>
    <s v="No"/>
    <s v="ANON-51P4-YGQK-6"/>
    <m/>
    <m/>
    <d v="2025-11-21T11:19:59"/>
    <d v="2025-11-21T13:59:55"/>
    <d v="2025-11-21T13:55:10"/>
    <m/>
  </r>
  <r>
    <n v="363"/>
    <s v="1. Important👍"/>
    <s v="1. Important👍"/>
    <s v="3. I’m not sure 🤷‍♂️"/>
    <s v="1. Important👍"/>
    <s v="2. Not important👎"/>
    <s v="1. Important👍"/>
    <s v="3. I’m not sure 🤷‍♂️"/>
    <s v="1. Important👍"/>
    <s v="1. Important👍"/>
    <s v="1. Important👍"/>
    <s v="2. Not important👎"/>
    <s v="2. Not important👎"/>
    <s v="1. Important👍"/>
    <s v="1. Important👍"/>
    <s v="1. Important👍"/>
    <s v="2. Not important👎"/>
    <s v="3. I’m not sure 🤷‍♂️"/>
    <s v="3. I’m not sure 🤷‍♂️"/>
    <s v="have fun"/>
    <s v="2. No"/>
    <s v="2. No"/>
    <s v="3. Not sure"/>
    <s v="1. Yes"/>
    <s v="1. At least once every 5 years"/>
    <m/>
    <s v="4. It should be different for each school, depending on what’s going on"/>
    <s v="2. No"/>
    <s v="2. No"/>
    <m/>
    <m/>
    <s v="An online tool for you to share your ideas"/>
    <m/>
    <m/>
    <s v="2. No"/>
    <s v="3. Not sure"/>
    <s v="A letter"/>
    <m/>
    <m/>
    <m/>
    <m/>
    <m/>
    <s v="2. No"/>
    <s v="1. Yes"/>
    <m/>
    <s v="I am a child or young person answering for myself"/>
    <s v="Primary school"/>
    <x v="2"/>
    <m/>
    <s v="Angus"/>
    <s v="No"/>
    <s v="ANON-51P4-YGW6-Q"/>
    <m/>
    <m/>
    <d v="2025-11-21T13:43:24"/>
    <d v="2025-11-21T14:00:46"/>
    <d v="2025-11-21T14:00:35"/>
    <m/>
  </r>
  <r>
    <n v="364"/>
    <s v="1. Important👍"/>
    <s v="3. I’m not sure 🤷‍♂️"/>
    <s v="3. I’m not sure 🤷‍♂️"/>
    <s v="1. Important👍"/>
    <s v="1. Important👍"/>
    <s v="1. Important👍"/>
    <s v="1. Important👍"/>
    <s v="1. Important👍"/>
    <s v="1. Important👍"/>
    <s v="1. Important👍"/>
    <s v="1. Important👍"/>
    <s v="3. I’m not sure 🤷‍♂️"/>
    <s v="1. Important👍"/>
    <s v="1. Important👍"/>
    <s v="1. Important👍"/>
    <s v="1. Important👍"/>
    <s v="1. Important👍"/>
    <s v="1. Important👍"/>
    <s v="classroom culture and expectations._x000a_classroom noise._x000a_lesson plans and amount of information given."/>
    <s v="3. Not sure"/>
    <s v="1. Yes"/>
    <s v="3. Not sure"/>
    <s v="3. Not sure"/>
    <s v="1. At least once every 5 years"/>
    <m/>
    <s v="3. About 3 or 4 weeks - a bit more time to get ready"/>
    <s v="1. Yes"/>
    <s v="1. Yes"/>
    <m/>
    <s v="A discussion"/>
    <m/>
    <m/>
    <m/>
    <s v="3. Not sure"/>
    <s v="3. Not sure"/>
    <s v="A letter"/>
    <s v="A report"/>
    <m/>
    <m/>
    <m/>
    <m/>
    <s v="1. Yes"/>
    <s v="1. Yes"/>
    <m/>
    <s v="I am a child or young person answering for myself"/>
    <s v="Primary school"/>
    <x v="2"/>
    <m/>
    <s v="Angus"/>
    <s v="Yes"/>
    <s v="ANON-51P4-YGWS-M"/>
    <n v="921106337"/>
    <m/>
    <d v="2025-11-21T13:40:24"/>
    <d v="2025-11-21T14:01:56"/>
    <d v="2025-11-21T14:01:16"/>
    <m/>
  </r>
  <r>
    <n v="365"/>
    <s v="1. Important👍"/>
    <s v="1. Important👍"/>
    <s v="1. Important👍"/>
    <s v="1. Important👍"/>
    <s v="1. Important👍"/>
    <s v="1. Important👍"/>
    <s v="1. Important👍"/>
    <s v="1. Important👍"/>
    <s v="1. Important👍"/>
    <s v="1. Important👍"/>
    <s v="1. Important👍"/>
    <s v="1. Important👍"/>
    <s v="1. Important👍"/>
    <s v="1. Important👍"/>
    <s v="1. Important👍"/>
    <s v="1. Important👍"/>
    <s v="1. Important👍"/>
    <s v="1. Important👍"/>
    <m/>
    <s v="4. Not Answered"/>
    <s v="1. Yes"/>
    <s v="3. Not sure"/>
    <s v="3. Not sure"/>
    <s v="4. I’m not sure"/>
    <m/>
    <s v="3. About 3 or 4 weeks - a bit more time to get ready"/>
    <s v="3. Not sure"/>
    <s v="3. Not sure"/>
    <s v="A questionnaire"/>
    <m/>
    <m/>
    <m/>
    <m/>
    <s v="1. Yes"/>
    <s v="3. Not sure"/>
    <m/>
    <s v="A report"/>
    <m/>
    <m/>
    <m/>
    <m/>
    <s v="3. Not sure"/>
    <s v="1. Yes"/>
    <m/>
    <s v="I am a child or young person answering for myself"/>
    <s v="Primary school"/>
    <x v="2"/>
    <m/>
    <s v="Angus"/>
    <s v="No"/>
    <s v="ANON-51P4-YGW7-R"/>
    <m/>
    <m/>
    <d v="2025-11-21T13:43:31"/>
    <d v="2025-11-21T14:02:09"/>
    <d v="2025-11-21T14:01:49"/>
    <m/>
  </r>
  <r>
    <n v="366"/>
    <s v="3. I’m not sure 🤷‍♂️"/>
    <s v="1. Important👍"/>
    <s v="1. Important👍"/>
    <s v="1. Important👍"/>
    <s v="1. Important👍"/>
    <s v="1. Important👍"/>
    <s v="1. Important👍"/>
    <s v="1. Important👍"/>
    <s v="1. Important👍"/>
    <s v="1. Important👍"/>
    <s v="1. Important👍"/>
    <s v="1. Important👍"/>
    <s v="3. I’m not sure 🤷‍♂️"/>
    <s v="1. Important👍"/>
    <s v="1. Important👍"/>
    <s v="1. Important👍"/>
    <s v="3. I’m not sure 🤷‍♂️"/>
    <s v="1. Important👍"/>
    <s v="how much your information your teacher gives you_x000a__x000a__x000a_classroom noise_x000a_😀"/>
    <s v="1. Yes"/>
    <s v="1. Yes"/>
    <s v="3. Not sure"/>
    <s v="3. Not sure"/>
    <s v="1. At least once every 5 years"/>
    <m/>
    <s v="4. It should be different for each school, depending on what’s going on"/>
    <s v="1. Yes"/>
    <s v="1. Yes"/>
    <s v="A questionnaire"/>
    <m/>
    <m/>
    <m/>
    <m/>
    <s v="3. Not sure"/>
    <s v="1. Yes"/>
    <m/>
    <m/>
    <m/>
    <m/>
    <s v="Other – please write your ideas in the box below"/>
    <s v="an online email to school"/>
    <s v="1. Yes"/>
    <s v="3. Not sure"/>
    <m/>
    <s v="I am a child or young person answering for myself"/>
    <s v="Primary school"/>
    <x v="2"/>
    <m/>
    <s v="Angus"/>
    <s v="Yes"/>
    <s v="ANON-51P4-YGWW-R"/>
    <n v="487232667"/>
    <m/>
    <d v="2025-11-21T13:44:17"/>
    <d v="2025-11-21T14:03:28"/>
    <d v="2025-11-21T14:03:10"/>
    <m/>
  </r>
  <r>
    <n v="367"/>
    <s v="3. I’m not sure 🤷‍♂️"/>
    <s v="1. Important👍"/>
    <s v="1. Important👍"/>
    <s v="1. Important👍"/>
    <s v="1. Important👍"/>
    <s v="3. I’m not sure 🤷‍♂️"/>
    <s v="1. Important👍"/>
    <s v="1. Important👍"/>
    <s v="2. Not important👎"/>
    <s v="1. Important👍"/>
    <s v="1. Important👍"/>
    <s v="1. Important👍"/>
    <s v="1. Important👍"/>
    <s v="1. Important👍"/>
    <s v="1. Important👍"/>
    <s v="2. Not important👎"/>
    <s v="3. I’m not sure 🤷‍♂️"/>
    <s v="3. I’m not sure 🤷‍♂️"/>
    <s v="classroom noise_x000a__x000a_ lesson plans"/>
    <s v="2. No"/>
    <s v="3. Not sure"/>
    <s v="1. Yes"/>
    <s v="1. Yes"/>
    <s v="3. At least once every 10 years"/>
    <m/>
    <s v="5. I’m not sure"/>
    <s v="1. Yes"/>
    <s v="4. Not Answered"/>
    <s v="A questionnaire"/>
    <m/>
    <m/>
    <m/>
    <m/>
    <s v="3. Not sure"/>
    <s v="1. Yes"/>
    <m/>
    <m/>
    <m/>
    <s v="I’m not sure"/>
    <m/>
    <m/>
    <s v="1. Yes"/>
    <s v="1. Yes"/>
    <m/>
    <s v="I am a child or young person answering for myself"/>
    <s v="Primary school"/>
    <x v="2"/>
    <m/>
    <s v="Angus"/>
    <s v="No"/>
    <s v="ANON-51P4-YGWB-3"/>
    <m/>
    <m/>
    <d v="2025-11-21T13:41:33"/>
    <d v="2025-11-21T14:03:29"/>
    <d v="2025-11-21T14:02:21"/>
    <m/>
  </r>
  <r>
    <n v="369"/>
    <s v="1. Important👍"/>
    <s v="1. Important👍"/>
    <s v="1. Important👍"/>
    <s v="1. Important👍"/>
    <s v="3. I’m not sure 🤷‍♂️"/>
    <s v="3. I’m not sure 🤷‍♂️"/>
    <s v="3. I’m not sure 🤷‍♂️"/>
    <s v="1. Important👍"/>
    <s v="1. Important👍"/>
    <s v="2. Not important👎"/>
    <s v="3. I’m not sure 🤷‍♂️"/>
    <s v="3. I’m not sure 🤷‍♂️"/>
    <s v="1. Important👍"/>
    <s v="1. Important👍"/>
    <s v="1. Important👍"/>
    <s v="3. I’m not sure 🤷‍♂️"/>
    <s v="1. Important👍"/>
    <s v="1. Important👍"/>
    <m/>
    <s v="2. No"/>
    <s v="1. Yes"/>
    <s v="3. Not sure"/>
    <s v="2. No"/>
    <s v="1. At least once every 5 years"/>
    <m/>
    <s v="4. It should be different for each school, depending on what’s going on"/>
    <s v="3. Not sure"/>
    <s v="3. Not sure"/>
    <m/>
    <m/>
    <s v="An online tool for you to share your ideas"/>
    <m/>
    <m/>
    <s v="1. Yes"/>
    <s v="3. Not sure"/>
    <m/>
    <m/>
    <m/>
    <s v="I’m not sure"/>
    <m/>
    <m/>
    <s v="3. Not sure"/>
    <s v="3. Not sure"/>
    <m/>
    <s v="I am a child or young person answering for myself"/>
    <s v="Primary school"/>
    <x v="2"/>
    <m/>
    <s v="Angus"/>
    <s v="Yes"/>
    <s v="ANON-51P4-YGJX-C"/>
    <n v="684610668"/>
    <m/>
    <d v="2025-11-21T11:33:40"/>
    <d v="2025-11-21T14:04:44"/>
    <d v="2025-11-21T14:04:19"/>
    <m/>
  </r>
  <r>
    <n v="370"/>
    <s v="1. Important👍"/>
    <s v="3. I’m not sure 🤷‍♂️"/>
    <s v="1. Important👍"/>
    <s v="1. Important👍"/>
    <s v="3. I’m not sure 🤷‍♂️"/>
    <s v="1. Important👍"/>
    <s v="1. Important👍"/>
    <s v="1. Important👍"/>
    <s v="1. Important👍"/>
    <s v="3. I’m not sure 🤷‍♂️"/>
    <s v="1. Important👍"/>
    <s v="1. Important👍"/>
    <s v="1. Important👍"/>
    <s v="1. Important👍"/>
    <s v="1. Important👍"/>
    <s v="1. Important👍"/>
    <s v="1. Important👍"/>
    <s v="1. Important👍"/>
    <s v="classroom culture and expectation._x000a__x000a__x000a_lessons plans and account information given._x000a__x000a__x000a_classroom noise."/>
    <s v="1. Yes"/>
    <s v="1. Yes"/>
    <s v="3. Not sure"/>
    <s v="1. Yes"/>
    <s v="2. At least once every 7 years"/>
    <m/>
    <s v="2. About 2 and a half weeks - the same as it is now"/>
    <s v="1. Yes"/>
    <s v="1. Yes"/>
    <m/>
    <s v="A discussion"/>
    <s v="An online tool for you to share your ideas"/>
    <m/>
    <m/>
    <s v="1. Yes"/>
    <s v="1. Yes"/>
    <s v="A letter"/>
    <m/>
    <s v="A video that explains what inspectors found"/>
    <m/>
    <m/>
    <m/>
    <s v="1. Yes"/>
    <s v="1. Yes"/>
    <m/>
    <s v="I am a child or young person answering for myself"/>
    <s v="Primary school"/>
    <x v="2"/>
    <m/>
    <s v="Angus"/>
    <s v="No"/>
    <s v="ANON-51P4-YGWT-N"/>
    <m/>
    <m/>
    <d v="2025-11-21T11:35:09"/>
    <d v="2025-11-21T14:05:49"/>
    <d v="2025-11-21T14:05:24"/>
    <m/>
  </r>
  <r>
    <n v="372"/>
    <s v="1. Important👍"/>
    <s v="1. Important👍"/>
    <s v="1. Important👍"/>
    <s v="1. Important👍"/>
    <s v="3. I’m not sure 🤷‍♂️"/>
    <s v="1. Important👍"/>
    <s v="3. I’m not sure 🤷‍♂️"/>
    <s v="1. Important👍"/>
    <s v="1. Important👍"/>
    <s v="1. Important👍"/>
    <s v="3. I’m not sure 🤷‍♂️"/>
    <s v="1. Important👍"/>
    <s v="1. Important👍"/>
    <s v="1. Important👍"/>
    <s v="3. I’m not sure 🤷‍♂️"/>
    <s v="1. Important👍"/>
    <s v="3. I’m not sure 🤷‍♂️"/>
    <s v="1. Important👍"/>
    <m/>
    <s v="1. Yes"/>
    <s v="1. Yes"/>
    <s v="1. Yes"/>
    <s v="1. Yes"/>
    <s v="4. I’m not sure"/>
    <m/>
    <s v="2. About 2 and a half weeks - the same as it is now"/>
    <s v="1. Yes"/>
    <s v="3. Not sure"/>
    <s v="A questionnaire"/>
    <m/>
    <m/>
    <m/>
    <m/>
    <s v="3. Not sure"/>
    <s v="1. Yes"/>
    <m/>
    <m/>
    <m/>
    <m/>
    <m/>
    <m/>
    <s v="1. Yes"/>
    <s v="3. Not sure"/>
    <m/>
    <s v="I am a child or young person answering for myself"/>
    <s v="Primary school"/>
    <x v="2"/>
    <m/>
    <s v="Angus"/>
    <s v="Yes"/>
    <s v="ANON-51P4-YGW9-T"/>
    <n v="305105735"/>
    <m/>
    <d v="2025-11-21T13:38:10"/>
    <d v="2025-11-21T14:07:55"/>
    <d v="2025-11-21T14:07:48"/>
    <m/>
  </r>
  <r>
    <n v="373"/>
    <s v="1. Important👍"/>
    <s v="1. Important👍"/>
    <s v="1. Important👍"/>
    <s v="1. Important👍"/>
    <s v="3. I’m not sure 🤷‍♂️"/>
    <s v="1. Important👍"/>
    <s v="1. Important👍"/>
    <s v="1. Important👍"/>
    <s v="3. I’m not sure 🤷‍♂️"/>
    <s v="1. Important👍"/>
    <s v="3. I’m not sure 🤷‍♂️"/>
    <s v="1. Important👍"/>
    <s v="1. Important👍"/>
    <s v="1. Important👍"/>
    <s v="1. Important👍"/>
    <s v="1. Important👍"/>
    <s v="1. Important👍"/>
    <s v="1. Important👍"/>
    <m/>
    <s v="1. Yes"/>
    <s v="1. Yes"/>
    <s v="1. Yes"/>
    <s v="1. Yes"/>
    <s v="1. At least once every 5 years"/>
    <m/>
    <s v="1. About 2 days - just enough time to get ready"/>
    <s v="3. Not sure"/>
    <s v="3. Not sure"/>
    <s v="A questionnaire"/>
    <m/>
    <m/>
    <m/>
    <m/>
    <s v="3. Not sure"/>
    <s v="3. Not sure"/>
    <s v="A letter"/>
    <m/>
    <m/>
    <m/>
    <m/>
    <m/>
    <s v="1. Yes"/>
    <s v="1. Yes"/>
    <m/>
    <s v="I am a child or young person answering for myself"/>
    <s v="Primary school"/>
    <x v="2"/>
    <m/>
    <s v="Angus"/>
    <s v="Yes"/>
    <s v="ANON-51P4-YGW3-M"/>
    <n v="702802840"/>
    <m/>
    <d v="2025-11-21T13:54:48"/>
    <d v="2025-11-21T14:08:12"/>
    <d v="2025-11-21T14:07:56"/>
    <m/>
  </r>
  <r>
    <n v="374"/>
    <s v="1. Important👍"/>
    <s v="3. I’m not sure 🤷‍♂️"/>
    <s v="1. Important👍"/>
    <s v="1. Important👍"/>
    <s v="1. Important👍"/>
    <s v="3. I’m not sure 🤷‍♂️"/>
    <s v="1. Important👍"/>
    <s v="3. I’m not sure 🤷‍♂️"/>
    <s v="1. Important👍"/>
    <s v="3. I’m not sure 🤷‍♂️"/>
    <s v="1. Important👍"/>
    <s v="1. Important👍"/>
    <s v="1. Important👍"/>
    <s v="1. Important👍"/>
    <s v="3. I’m not sure 🤷‍♂️"/>
    <s v="1. Important👍"/>
    <s v="1. Important👍"/>
    <s v="3. I’m not sure 🤷‍♂️"/>
    <m/>
    <s v="1. Yes"/>
    <s v="1. Yes"/>
    <s v="1. Yes"/>
    <s v="1. Yes"/>
    <s v="3. At least once every 10 years"/>
    <m/>
    <s v="1. About 2 days - just enough time to get ready"/>
    <s v="1. Yes"/>
    <s v="1. Yes"/>
    <s v="A questionnaire"/>
    <m/>
    <m/>
    <m/>
    <m/>
    <s v="3. Not sure"/>
    <s v="1. Yes"/>
    <s v="A letter"/>
    <m/>
    <s v="A video that explains what inspectors found"/>
    <m/>
    <m/>
    <m/>
    <s v="1. Yes"/>
    <s v="1. Yes"/>
    <m/>
    <s v="I am a child or young person answering for myself"/>
    <s v="Primary school"/>
    <x v="2"/>
    <m/>
    <s v="Angus"/>
    <s v="Yes"/>
    <s v="ANON-51P4-YGQV-H"/>
    <n v="27153703"/>
    <m/>
    <d v="2025-11-21T11:33:31"/>
    <d v="2025-11-21T14:08:39"/>
    <d v="2025-11-21T14:08:30"/>
    <m/>
  </r>
  <r>
    <n v="375"/>
    <s v="1. Important👍"/>
    <s v="1. Important👍"/>
    <s v="1. Important👍"/>
    <s v="1. Important👍"/>
    <s v="1. Important👍"/>
    <s v="1. Important👍"/>
    <s v="1. Important👍"/>
    <s v="1. Important👍"/>
    <s v="1. Important👍"/>
    <s v="1. Important👍"/>
    <s v="1. Important👍"/>
    <s v="1. Important👍"/>
    <s v="1. Important👍"/>
    <s v="1. Important👍"/>
    <s v="1. Important👍"/>
    <s v="1. Important👍"/>
    <s v="1. Important👍"/>
    <s v="1. Important👍"/>
    <s v="noise class"/>
    <s v="2. No"/>
    <s v="2. No"/>
    <s v="2. No"/>
    <s v="2. No"/>
    <s v="2. At least once every 7 years"/>
    <m/>
    <s v="4. It should be different for each school, depending on what’s going on"/>
    <s v="2. No"/>
    <s v="2. No"/>
    <m/>
    <m/>
    <s v="An online tool for you to share your ideas"/>
    <m/>
    <m/>
    <s v="2. No"/>
    <s v="2. No"/>
    <m/>
    <m/>
    <m/>
    <s v="I’m not sure"/>
    <m/>
    <m/>
    <s v="2. No"/>
    <s v="2. No"/>
    <m/>
    <s v="I am a child or young person answering for myself"/>
    <s v="Primary school"/>
    <x v="2"/>
    <m/>
    <s v="Angus"/>
    <s v="No"/>
    <s v="ANON-51P4-YGWN-F"/>
    <m/>
    <m/>
    <d v="2025-11-21T13:40:45"/>
    <d v="2025-11-21T14:08:40"/>
    <d v="2025-11-21T14:08:22"/>
    <m/>
  </r>
  <r>
    <n v="376"/>
    <s v="1. Important👍"/>
    <s v="1. Important👍"/>
    <s v="1. Important👍"/>
    <s v="1. Important👍"/>
    <s v="1. Important👍"/>
    <s v="1. Important👍"/>
    <s v="1. Important👍"/>
    <s v="1. Important👍"/>
    <s v="1. Important👍"/>
    <s v="1. Important👍"/>
    <s v="1. Important👍"/>
    <s v="1. Important👍"/>
    <s v="1. Important👍"/>
    <s v="1. Important👍"/>
    <s v="1. Important👍"/>
    <s v="1. Important👍"/>
    <s v="1. Important👍"/>
    <s v="1. Important👍"/>
    <s v="lesson plans and amount of information given"/>
    <s v="2. No"/>
    <s v="3. Not sure"/>
    <s v="2. No"/>
    <s v="2. No"/>
    <s v="1. At least once every 5 years"/>
    <m/>
    <s v="1. About 2 days - just enough time to get ready"/>
    <s v="3. Not sure"/>
    <s v="2. No"/>
    <s v="A questionnaire"/>
    <m/>
    <m/>
    <m/>
    <m/>
    <s v="1. Yes"/>
    <s v="2. No"/>
    <m/>
    <m/>
    <m/>
    <s v="I’m not sure"/>
    <m/>
    <m/>
    <s v="2. No"/>
    <s v="2. No"/>
    <m/>
    <s v="I am a child or young person answering for myself"/>
    <s v="Primary school"/>
    <x v="2"/>
    <m/>
    <s v="Angus"/>
    <s v="No"/>
    <s v="ANON-51P4-YGQ5-G"/>
    <m/>
    <m/>
    <d v="2025-11-21T11:33:35"/>
    <d v="2025-11-21T14:08:40"/>
    <d v="2025-11-21T14:08:23"/>
    <m/>
  </r>
  <r>
    <n v="377"/>
    <s v="1. Important👍"/>
    <s v="1. Important👍"/>
    <s v="3. I’m not sure 🤷‍♂️"/>
    <s v="1. Important👍"/>
    <s v="3. I’m not sure 🤷‍♂️"/>
    <s v="1. Important👍"/>
    <s v="3. I’m not sure 🤷‍♂️"/>
    <s v="3. I’m not sure 🤷‍♂️"/>
    <s v="1. Important👍"/>
    <s v="1. Important👍"/>
    <s v="1. Important👍"/>
    <s v="3. I’m not sure 🤷‍♂️"/>
    <s v="1. Important👍"/>
    <s v="3. I’m not sure 🤷‍♂️"/>
    <s v="1. Important👍"/>
    <s v="1. Important👍"/>
    <s v="3. I’m not sure 🤷‍♂️"/>
    <s v="3. I’m not sure 🤷‍♂️"/>
    <m/>
    <s v="1. Yes"/>
    <s v="1. Yes"/>
    <s v="1. Yes"/>
    <s v="3. Not sure"/>
    <s v="1. At least once every 5 years"/>
    <m/>
    <s v="5. I’m not sure"/>
    <s v="3. Not sure"/>
    <s v="3. Not sure"/>
    <m/>
    <s v="A discussion"/>
    <m/>
    <m/>
    <m/>
    <s v="3. Not sure"/>
    <s v="3. Not sure"/>
    <s v="A letter"/>
    <m/>
    <m/>
    <s v="I’m not sure"/>
    <m/>
    <m/>
    <s v="1. Yes"/>
    <s v="1. Yes"/>
    <m/>
    <s v="I am a child or young person answering for myself"/>
    <s v="Primary school"/>
    <x v="2"/>
    <m/>
    <s v="Angus"/>
    <s v="Yes"/>
    <s v="ANON-51P4-YGQA-V"/>
    <n v="786039876"/>
    <m/>
    <d v="2025-11-21T11:33:34"/>
    <d v="2025-11-21T14:08:41"/>
    <d v="2025-11-21T14:08:32"/>
    <m/>
  </r>
  <r>
    <n v="378"/>
    <s v="3. I’m not sure 🤷‍♂️"/>
    <s v="1. Important👍"/>
    <s v="1. Important👍"/>
    <s v="1. Important👍"/>
    <s v="3. I’m not sure 🤷‍♂️"/>
    <s v="1. Important👍"/>
    <s v="1. Important👍"/>
    <s v="1. Important👍"/>
    <s v="1. Important👍"/>
    <s v="3. I’m not sure 🤷‍♂️"/>
    <s v="3. I’m not sure 🤷‍♂️"/>
    <s v="1. Important👍"/>
    <s v="2. Not important👎"/>
    <s v="3. I’m not sure 🤷‍♂️"/>
    <s v="1. Important👍"/>
    <s v="3. I’m not sure 🤷‍♂️"/>
    <s v="1. Important👍"/>
    <s v="3. I’m not sure 🤷‍♂️"/>
    <m/>
    <s v="1. Yes"/>
    <s v="3. Not sure"/>
    <s v="3. Not sure"/>
    <s v="1. Yes"/>
    <s v="3. At least once every 10 years"/>
    <m/>
    <s v="5. I’m not sure"/>
    <s v="3. Not sure"/>
    <s v="1. Yes"/>
    <m/>
    <s v="A discussion"/>
    <m/>
    <m/>
    <m/>
    <s v="3. Not sure"/>
    <s v="3. Not sure"/>
    <m/>
    <s v="A report"/>
    <m/>
    <m/>
    <m/>
    <m/>
    <s v="3. Not sure"/>
    <s v="1. Yes"/>
    <m/>
    <s v="I am a child or young person answering for myself"/>
    <s v="Primary school"/>
    <x v="2"/>
    <m/>
    <s v="Angus"/>
    <s v="Yes"/>
    <s v="ANON-51P4-YGJS-7"/>
    <n v="617614232"/>
    <m/>
    <d v="2025-11-21T11:33:45"/>
    <d v="2025-11-21T14:08:41"/>
    <d v="2025-11-21T14:08:33"/>
    <m/>
  </r>
  <r>
    <n v="379"/>
    <s v="3. I’m not sure 🤷‍♂️"/>
    <s v="1. Important👍"/>
    <s v="1. Important👍"/>
    <s v="1. Important👍"/>
    <s v="1. Important👍"/>
    <s v="2. Not important👎"/>
    <s v="3. I’m not sure 🤷‍♂️"/>
    <s v="1. Important👍"/>
    <s v="1. Important👍"/>
    <s v="3. I’m not sure 🤷‍♂️"/>
    <s v="2. Not important👎"/>
    <s v="3. I’m not sure 🤷‍♂️"/>
    <s v="1. Important👍"/>
    <s v="1. Important👍"/>
    <s v="3. I’m not sure 🤷‍♂️"/>
    <s v="1. Important👍"/>
    <s v="2. Not important👎"/>
    <s v="3. I’m not sure 🤷‍♂️"/>
    <m/>
    <s v="1. Yes"/>
    <s v="3. Not sure"/>
    <s v="1. Yes"/>
    <s v="2. No"/>
    <s v="1. At least once every 5 years"/>
    <m/>
    <s v="1. About 2 days - just enough time to get ready"/>
    <s v="1. Yes"/>
    <s v="1. Yes"/>
    <s v="A questionnaire"/>
    <m/>
    <m/>
    <m/>
    <m/>
    <s v="3. Not sure"/>
    <s v="3. Not sure"/>
    <m/>
    <m/>
    <s v="A video that explains what inspectors found"/>
    <m/>
    <m/>
    <m/>
    <s v="1. Yes"/>
    <s v="3. Not sure"/>
    <m/>
    <s v="I am a child or young person answering for myself"/>
    <s v="Primary school"/>
    <x v="2"/>
    <m/>
    <s v="Angus"/>
    <s v="Yes"/>
    <s v="ANON-51P4-YGQE-Z"/>
    <n v="174935221"/>
    <m/>
    <d v="2025-11-21T11:33:33"/>
    <d v="2025-11-21T14:08:43"/>
    <d v="2025-11-21T14:08:31"/>
    <m/>
  </r>
  <r>
    <n v="381"/>
    <s v="1. Important👍"/>
    <s v="1. Important👍"/>
    <s v="3. I’m not sure 🤷‍♂️"/>
    <s v="1. Important👍"/>
    <s v="1. Important👍"/>
    <s v="1. Important👍"/>
    <s v="1. Important👍"/>
    <s v="1. Important👍"/>
    <s v="3. I’m not sure 🤷‍♂️"/>
    <s v="1. Important👍"/>
    <s v="1. Important👍"/>
    <s v="3. I’m not sure 🤷‍♂️"/>
    <s v="1. Important👍"/>
    <s v="1. Important👍"/>
    <s v="1. Important👍"/>
    <s v="1. Important👍"/>
    <s v="1. Important👍"/>
    <s v="1. Important👍"/>
    <s v="classroom culture and expectations."/>
    <s v="4. Not Answered"/>
    <s v="3. Not sure"/>
    <s v="1. Yes"/>
    <s v="1. Yes"/>
    <s v="2. At least once every 7 years"/>
    <m/>
    <s v="4. It should be different for each school, depending on what’s going on"/>
    <s v="1. Yes"/>
    <s v="3. Not sure"/>
    <m/>
    <s v="A discussion"/>
    <s v="An online tool for you to share your ideas"/>
    <m/>
    <m/>
    <s v="1. Yes"/>
    <s v="1. Yes"/>
    <s v="A letter"/>
    <s v="A report"/>
    <m/>
    <m/>
    <m/>
    <m/>
    <s v="2. No"/>
    <s v="1. Yes"/>
    <m/>
    <s v="I am a child or young person answering for myself"/>
    <s v="Primary school"/>
    <x v="2"/>
    <m/>
    <s v="Angus"/>
    <s v="No"/>
    <s v="ANON-51P4-YGW2-K"/>
    <m/>
    <m/>
    <d v="2025-11-21T11:35:01"/>
    <d v="2025-11-21T14:10:26"/>
    <d v="2025-11-21T14:09:54"/>
    <m/>
  </r>
  <r>
    <n v="397"/>
    <s v="1. Important👍"/>
    <s v="1. Important👍"/>
    <s v="1. Important👍"/>
    <s v="1. Important👍"/>
    <s v="1. Important👍"/>
    <s v="1. Important👍"/>
    <s v="1. Important👍"/>
    <s v="1. Important👍"/>
    <s v="1. Important👍"/>
    <s v="1. Important👍"/>
    <s v="1. Important👍"/>
    <s v="3. I’m not sure 🤷‍♂️"/>
    <s v="3. I’m not sure 🤷‍♂️"/>
    <s v="1. Important👍"/>
    <s v="1. Important👍"/>
    <s v="3. I’m not sure 🤷‍♂️"/>
    <s v="1. Important👍"/>
    <s v="1. Important👍"/>
    <s v="The way children feel in school and how being a Catholic school helps our wellbeing and our school values."/>
    <s v="1. Yes"/>
    <s v="1. Yes"/>
    <s v="1. Yes"/>
    <s v="3. Not sure"/>
    <s v="3. At least once every 10 years"/>
    <s v="Schools should be able to ask for an inspection or be able to request longer time (maybe 6 months).  Have an option of when would be the best time for the school as you might have trips or Christmas activities."/>
    <s v="4. It should be different for each school, depending on what’s going on"/>
    <s v="1. Yes"/>
    <s v="1. Yes"/>
    <s v="A questionnaire"/>
    <s v="A discussion"/>
    <s v="An online tool for you to share your ideas"/>
    <s v="Other – please write your ideas in the box below"/>
    <s v="Send a video recording or meet online."/>
    <s v="1. Yes"/>
    <s v="1. Yes"/>
    <s v="A letter"/>
    <m/>
    <s v="A video that explains what inspectors found"/>
    <m/>
    <m/>
    <m/>
    <s v="1. Yes"/>
    <s v="1. Yes"/>
    <m/>
    <s v="I am a child or young person answering for myself"/>
    <s v="Primary school"/>
    <x v="2"/>
    <m/>
    <s v="East Ayrshire"/>
    <s v="Yes"/>
    <s v="ANON-51P4-YGPV-G"/>
    <n v="693221775"/>
    <m/>
    <d v="2025-11-24T11:16:43"/>
    <d v="2025-11-24T11:35:45"/>
    <d v="2025-11-24T11:35:36"/>
    <m/>
  </r>
  <r>
    <n v="398"/>
    <s v="1. Important👍"/>
    <s v="1. Important👍"/>
    <s v="1. Important👍"/>
    <s v="1. Important👍"/>
    <s v="1. Important👍"/>
    <s v="1. Important👍"/>
    <s v="1. Important👍"/>
    <s v="1. Important👍"/>
    <s v="1. Important👍"/>
    <s v="1. Important👍"/>
    <s v="2. Not important👎"/>
    <s v="1. Important👍"/>
    <s v="3. I’m not sure 🤷‍♂️"/>
    <s v="3. I’m not sure 🤷‍♂️"/>
    <s v="1. Important👍"/>
    <s v="3. I’m not sure 🤷‍♂️"/>
    <s v="1. Important👍"/>
    <s v="1. Important👍"/>
    <s v="The resources we have.  The rooms and space we have."/>
    <s v="1. Yes"/>
    <s v="1. Yes"/>
    <s v="3. Not sure"/>
    <s v="2. No"/>
    <s v="4. I’m not sure"/>
    <m/>
    <s v="3. About 3 or 4 weeks - a bit more time to get ready"/>
    <s v="1. Yes"/>
    <s v="1. Yes"/>
    <s v="A questionnaire"/>
    <s v="A discussion"/>
    <m/>
    <m/>
    <m/>
    <s v="2. No"/>
    <s v="1. Yes"/>
    <m/>
    <m/>
    <s v="A video that explains what inspectors found"/>
    <m/>
    <m/>
    <m/>
    <s v="1. Yes"/>
    <s v="1. Yes"/>
    <m/>
    <s v="I am a child or young person answering for myself"/>
    <s v="Primary school"/>
    <x v="2"/>
    <m/>
    <s v="East Ayrshire"/>
    <s v="Yes"/>
    <s v="ANON-51P4-YGC8-5"/>
    <n v="1050405294"/>
    <m/>
    <d v="2025-11-24T11:36:30"/>
    <d v="2025-11-24T11:41:27"/>
    <d v="2025-11-24T11:41:21"/>
    <m/>
  </r>
  <r>
    <n v="400"/>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2. No"/>
    <s v="1. At least once every 5 years"/>
    <m/>
    <s v="4. It should be different for each school, depending on what’s going on"/>
    <s v="1. Yes"/>
    <s v="1. Yes"/>
    <m/>
    <s v="A discussion"/>
    <m/>
    <m/>
    <m/>
    <s v="2. No"/>
    <s v="1. Yes"/>
    <s v="A letter"/>
    <m/>
    <s v="A video that explains what inspectors found"/>
    <m/>
    <m/>
    <m/>
    <s v="1. Yes"/>
    <s v="1. Yes"/>
    <m/>
    <s v="I am a child or young person answering for myself"/>
    <s v="Primary school"/>
    <x v="2"/>
    <m/>
    <s v="Angus"/>
    <s v="Yes"/>
    <s v="ANON-51P4-YGPR-C"/>
    <n v="286945675"/>
    <m/>
    <d v="2025-11-24T11:17:38"/>
    <d v="2025-11-24T11:47:01"/>
    <d v="2025-11-24T11:45:07"/>
    <m/>
  </r>
  <r>
    <n v="40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2. No"/>
    <s v="1. At least once every 5 years"/>
    <m/>
    <s v="4. It should be different for each school, depending on what’s going on"/>
    <s v="1. Yes"/>
    <s v="1. Yes"/>
    <m/>
    <s v="A discussion"/>
    <m/>
    <m/>
    <m/>
    <s v="3. Not sure"/>
    <s v="1. Yes"/>
    <m/>
    <m/>
    <s v="A video that explains what inspectors found"/>
    <m/>
    <m/>
    <m/>
    <s v="1. Yes"/>
    <s v="1. Yes"/>
    <m/>
    <s v="I am a child or young person answering for myself"/>
    <s v="Primary school"/>
    <x v="2"/>
    <m/>
    <s v="Angus"/>
    <s v="Yes"/>
    <s v="ANON-51P4-YGE8-7"/>
    <n v="597346887"/>
    <m/>
    <d v="2025-11-24T11:51:31"/>
    <d v="2025-11-24T11:54:03"/>
    <d v="2025-11-24T11:53:58"/>
    <m/>
  </r>
  <r>
    <n v="404"/>
    <s v="1. Important👍"/>
    <s v="1. Important👍"/>
    <s v="1. Important👍"/>
    <s v="1. Important👍"/>
    <s v="3. I’m not sure 🤷‍♂️"/>
    <s v="1. Important👍"/>
    <s v="1. Important👍"/>
    <s v="1. Important👍"/>
    <s v="1. Important👍"/>
    <s v="1. Important👍"/>
    <s v="1. Important👍"/>
    <s v="1. Important👍"/>
    <s v="1. Important👍"/>
    <s v="1. Important👍"/>
    <s v="1. Important👍"/>
    <s v="1. Important👍"/>
    <s v="1. Important👍"/>
    <s v="1. Important👍"/>
    <m/>
    <s v="1. Yes"/>
    <s v="1. Yes"/>
    <s v="1. Yes"/>
    <s v="3. Not sure"/>
    <s v="4. I’m not sure"/>
    <m/>
    <s v="5. I’m not sure"/>
    <s v="1. Yes"/>
    <s v="1. Yes"/>
    <m/>
    <m/>
    <m/>
    <s v="Other – please write your ideas in the box below"/>
    <m/>
    <s v="3. Not sure"/>
    <s v="1. Yes"/>
    <s v="A letter"/>
    <m/>
    <m/>
    <s v="I’m not sure"/>
    <m/>
    <m/>
    <s v="1. Yes"/>
    <s v="1. Yes"/>
    <m/>
    <s v="I am a child or young person answering for myself"/>
    <s v="Primary school"/>
    <x v="2"/>
    <m/>
    <s v="Angus"/>
    <s v="Yes"/>
    <s v="ANON-51P4-YGC9-6"/>
    <n v="831908065"/>
    <m/>
    <d v="2025-11-24T11:28:53"/>
    <d v="2025-11-24T11:54:11"/>
    <d v="2025-11-24T11:54:04"/>
    <m/>
  </r>
  <r>
    <n v="405"/>
    <s v="1. Important👍"/>
    <s v="1. Important👍"/>
    <s v="1. Important👍"/>
    <s v="1. Important👍"/>
    <s v="3. I’m not sure 🤷‍♂️"/>
    <s v="1. Important👍"/>
    <s v="1. Important👍"/>
    <s v="3. I’m not sure 🤷‍♂️"/>
    <s v="1. Important👍"/>
    <s v="1. Important👍"/>
    <s v="1. Important👍"/>
    <s v="3. I’m not sure 🤷‍♂️"/>
    <s v="3. I’m not sure 🤷‍♂️"/>
    <s v="3. I’m not sure 🤷‍♂️"/>
    <s v="1. Important👍"/>
    <s v="3. I’m not sure 🤷‍♂️"/>
    <s v="3. I’m not sure 🤷‍♂️"/>
    <s v="1. Important👍"/>
    <m/>
    <s v="1. Yes"/>
    <s v="1. Yes"/>
    <s v="3. Not sure"/>
    <s v="3. Not sure"/>
    <s v="4. I’m not sure"/>
    <s v="at least every 2 years"/>
    <s v="2. About 2 and a half weeks - the same as it is now"/>
    <s v="1. Yes"/>
    <s v="3. Not sure"/>
    <m/>
    <s v="A discussion"/>
    <m/>
    <m/>
    <m/>
    <s v="3. Not sure"/>
    <s v="3. Not sure"/>
    <m/>
    <s v="A report"/>
    <s v="A video that explains what inspectors found"/>
    <s v="I’m not sure"/>
    <m/>
    <m/>
    <s v="1. Yes"/>
    <s v="1. Yes"/>
    <m/>
    <s v="I am a child or young person answering for myself"/>
    <s v="Primary school"/>
    <x v="2"/>
    <m/>
    <s v="Angus"/>
    <s v="Yes"/>
    <s v="ANON-51P4-YGCN-U"/>
    <n v="676292605"/>
    <m/>
    <d v="2025-11-24T11:29:04"/>
    <d v="2025-11-24T11:54:27"/>
    <d v="2025-11-24T11:53:18"/>
    <m/>
  </r>
  <r>
    <n v="407"/>
    <s v="1. Important👍"/>
    <s v="1. Important👍"/>
    <s v="3. I’m not sure 🤷‍♂️"/>
    <s v="1. Important👍"/>
    <s v="1. Important👍"/>
    <s v="3. I’m not sure 🤷‍♂️"/>
    <s v="1. Important👍"/>
    <s v="1. Important👍"/>
    <s v="1. Important👍"/>
    <s v="3. I’m not sure 🤷‍♂️"/>
    <s v="1. Important👍"/>
    <s v="3. I’m not sure 🤷‍♂️"/>
    <s v="3. I’m not sure 🤷‍♂️"/>
    <s v="1. Important👍"/>
    <s v="1. Important👍"/>
    <s v="3. I’m not sure 🤷‍♂️"/>
    <s v="1. Important👍"/>
    <s v="1. Important👍"/>
    <m/>
    <s v="1. Yes"/>
    <s v="1. Yes"/>
    <s v="3. Not sure"/>
    <s v="2. No"/>
    <s v="4. I’m not sure"/>
    <m/>
    <s v="1. About 2 days - just enough time to get ready"/>
    <s v="3. Not sure"/>
    <s v="3. Not sure"/>
    <s v="A questionnaire"/>
    <m/>
    <m/>
    <m/>
    <m/>
    <s v="1. Yes"/>
    <s v="1. Yes"/>
    <m/>
    <s v="A report"/>
    <m/>
    <m/>
    <m/>
    <m/>
    <s v="1. Yes"/>
    <s v="1. Yes"/>
    <m/>
    <s v="I am a child or young person answering for myself"/>
    <s v="Primary school"/>
    <x v="2"/>
    <m/>
    <s v="Angus"/>
    <s v="Yes"/>
    <s v="ANON-51P4-YGCP-W"/>
    <n v="869998515"/>
    <m/>
    <d v="2025-11-24T11:27:02"/>
    <d v="2025-11-24T11:56:11"/>
    <d v="2025-11-24T11:56:01"/>
    <m/>
  </r>
  <r>
    <n v="408"/>
    <s v="1. Important👍"/>
    <s v="1. Important👍"/>
    <s v="1. Important👍"/>
    <s v="1. Important👍"/>
    <s v="1. Important👍"/>
    <s v="1. Important👍"/>
    <s v="1. Important👍"/>
    <s v="1. Important👍"/>
    <s v="1. Important👍"/>
    <s v="1. Important👍"/>
    <s v="1. Important👍"/>
    <s v="3. I’m not sure 🤷‍♂️"/>
    <s v="1. Important👍"/>
    <s v="3. I’m not sure 🤷‍♂️"/>
    <s v="1. Important👍"/>
    <s v="1. Important👍"/>
    <s v="1. Important👍"/>
    <s v="1. Important👍"/>
    <m/>
    <s v="3. Not sure"/>
    <s v="1. Yes"/>
    <s v="1. Yes"/>
    <s v="3. Not sure"/>
    <s v="4. I’m not sure"/>
    <m/>
    <s v="4. It should be different for each school, depending on what’s going on"/>
    <s v="3. Not sure"/>
    <s v="3. Not sure"/>
    <m/>
    <s v="A discussion"/>
    <m/>
    <m/>
    <m/>
    <s v="3. Not sure"/>
    <s v="3. Not sure"/>
    <m/>
    <m/>
    <m/>
    <s v="I’m not sure"/>
    <m/>
    <m/>
    <s v="3. Not sure"/>
    <s v="3. Not sure"/>
    <m/>
    <s v="I am a child or young person answering for myself"/>
    <s v="Primary school"/>
    <x v="2"/>
    <m/>
    <s v="Angus"/>
    <s v="Yes"/>
    <s v="ANON-51P4-YGC6-3"/>
    <n v="473314351"/>
    <m/>
    <d v="2025-11-24T11:29:35"/>
    <d v="2025-11-24T11:56:14"/>
    <d v="2025-11-24T11:56:00"/>
    <m/>
  </r>
  <r>
    <n v="409"/>
    <s v="1. Important👍"/>
    <s v="1. Important👍"/>
    <s v="1. Important👍"/>
    <s v="1. Important👍"/>
    <s v="1. Important👍"/>
    <s v="3. I’m not sure 🤷‍♂️"/>
    <s v="1. Important👍"/>
    <s v="3. I’m not sure 🤷‍♂️"/>
    <s v="1. Important👍"/>
    <s v="1. Important👍"/>
    <s v="1. Important👍"/>
    <s v="3. I’m not sure 🤷‍♂️"/>
    <s v="1. Important👍"/>
    <s v="3. I’m not sure 🤷‍♂️"/>
    <s v="1. Important👍"/>
    <s v="3. I’m not sure 🤷‍♂️"/>
    <s v="3. I’m not sure 🤷‍♂️"/>
    <s v="1. Important👍"/>
    <m/>
    <s v="3. Not sure"/>
    <s v="3. Not sure"/>
    <s v="4. Not Answered"/>
    <s v="3. Not sure"/>
    <s v="4. I’m not sure"/>
    <m/>
    <s v="5. I’m not sure"/>
    <s v="3. Not sure"/>
    <s v="3. Not sure"/>
    <s v="A questionnaire"/>
    <m/>
    <m/>
    <m/>
    <m/>
    <s v="3. Not sure"/>
    <s v="1. Yes"/>
    <m/>
    <m/>
    <m/>
    <s v="I’m not sure"/>
    <m/>
    <m/>
    <s v="3. Not sure"/>
    <s v="3. Not sure"/>
    <m/>
    <s v="I am a child or young person answering for myself"/>
    <s v="Primary school"/>
    <x v="2"/>
    <m/>
    <s v="Angus"/>
    <s v="Yes"/>
    <s v="ANON-51P4-YGCB-F"/>
    <n v="444907212"/>
    <m/>
    <d v="2025-11-24T11:29:20"/>
    <d v="2025-11-24T11:56:16"/>
    <d v="2025-11-24T11:56:01"/>
    <m/>
  </r>
  <r>
    <n v="411"/>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1. Yes"/>
    <s v="1. Yes"/>
    <s v="1. Yes"/>
    <s v="4. I’m not sure"/>
    <m/>
    <s v="5. I’m not sure"/>
    <s v="1. Yes"/>
    <s v="2. No"/>
    <s v="A questionnaire"/>
    <s v="A discussion"/>
    <m/>
    <m/>
    <m/>
    <s v="3. Not sure"/>
    <s v="1. Yes"/>
    <s v="A letter"/>
    <m/>
    <m/>
    <m/>
    <m/>
    <m/>
    <s v="3. Not sure"/>
    <s v="3. Not sure"/>
    <m/>
    <s v="I am a child or young person answering for myself"/>
    <s v="Primary school"/>
    <x v="2"/>
    <m/>
    <s v="Angus"/>
    <s v="Yes"/>
    <s v="ANON-51P4-YGC3-Z"/>
    <n v="563370660"/>
    <m/>
    <d v="2025-11-24T11:39:33"/>
    <d v="2025-11-24T11:56:38"/>
    <d v="2025-11-24T11:55:45"/>
    <m/>
  </r>
  <r>
    <n v="412"/>
    <s v="1. Important👍"/>
    <s v="1. Important👍"/>
    <s v="1. Important👍"/>
    <s v="1. Important👍"/>
    <s v="1. Important👍"/>
    <s v="3. I’m not sure 🤷‍♂️"/>
    <s v="3. I’m not sure 🤷‍♂️"/>
    <s v="3. I’m not sure 🤷‍♂️"/>
    <s v="1. Important👍"/>
    <s v="1. Important👍"/>
    <s v="1. Important👍"/>
    <s v="3. I’m not sure 🤷‍♂️"/>
    <s v="3. I’m not sure 🤷‍♂️"/>
    <s v="1. Important👍"/>
    <s v="1. Important👍"/>
    <s v="3. I’m not sure 🤷‍♂️"/>
    <s v="3. I’m not sure 🤷‍♂️"/>
    <s v="3. I’m not sure 🤷‍♂️"/>
    <s v="if the kids have alergise"/>
    <s v="1. Yes"/>
    <s v="1. Yes"/>
    <s v="3. Not sure"/>
    <s v="3. Not sure"/>
    <s v="1. At least once every 5 years"/>
    <m/>
    <s v="4. It should be different for each school, depending on what’s going on"/>
    <s v="1. Yes"/>
    <s v="1. Yes"/>
    <s v="A questionnaire"/>
    <m/>
    <m/>
    <m/>
    <m/>
    <s v="3. Not sure"/>
    <s v="3. Not sure"/>
    <m/>
    <m/>
    <m/>
    <s v="I’m not sure"/>
    <m/>
    <m/>
    <s v="1. Yes"/>
    <s v="1. Yes"/>
    <m/>
    <s v="I am a child or young person answering for myself"/>
    <s v="Primary school"/>
    <x v="2"/>
    <m/>
    <s v="Angus"/>
    <s v="Yes"/>
    <s v="ANON-51P4-YGCD-H"/>
    <n v="689051674"/>
    <m/>
    <d v="2025-11-24T11:28:53"/>
    <d v="2025-11-24T11:56:57"/>
    <d v="2025-11-24T11:56:46"/>
    <m/>
  </r>
  <r>
    <n v="419"/>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4. I’m not sure"/>
    <m/>
    <s v="1. About 2 days - just enough time to get ready"/>
    <s v="1. Yes"/>
    <s v="1. Yes"/>
    <m/>
    <m/>
    <s v="An online tool for you to share your ideas"/>
    <m/>
    <m/>
    <s v="1. Yes"/>
    <s v="1. Yes"/>
    <s v="A letter"/>
    <m/>
    <m/>
    <m/>
    <m/>
    <m/>
    <s v="1. Yes"/>
    <s v="1. Yes"/>
    <m/>
    <s v="I am a child or young person answering for myself"/>
    <s v="Primary school"/>
    <x v="2"/>
    <m/>
    <s v="Angus"/>
    <s v="Yes"/>
    <s v="ANON-51P4-YGD3-1"/>
    <n v="690553164"/>
    <m/>
    <d v="2025-11-24T14:33:23"/>
    <d v="2025-11-24T14:40:17"/>
    <d v="2025-11-24T14:40:12"/>
    <m/>
  </r>
  <r>
    <n v="420"/>
    <s v="1. Important👍"/>
    <s v="1. Important👍"/>
    <s v="3. I’m not sure 🤷‍♂️"/>
    <s v="3. I’m not sure 🤷‍♂️"/>
    <s v="3. I’m not sure 🤷‍♂️"/>
    <s v="1. Important👍"/>
    <s v="1. Important👍"/>
    <s v="1. Important👍"/>
    <s v="1. Important👍"/>
    <s v="1. Important👍"/>
    <s v="1. Important👍"/>
    <s v="1. Important👍"/>
    <s v="1. Important👍"/>
    <s v="1. Important👍"/>
    <s v="1. Important👍"/>
    <s v="1. Important👍"/>
    <s v="1. Important👍"/>
    <s v="1. Important👍"/>
    <m/>
    <s v="1. Yes"/>
    <s v="3. Not sure"/>
    <s v="1. Yes"/>
    <s v="3. Not sure"/>
    <s v="2. At least once every 7 years"/>
    <m/>
    <s v="2. About 2 and a half weeks - the same as it is now"/>
    <s v="1. Yes"/>
    <s v="3. Not sure"/>
    <s v="A questionnaire"/>
    <m/>
    <m/>
    <m/>
    <m/>
    <s v="3. Not sure"/>
    <s v="1. Yes"/>
    <s v="A letter"/>
    <m/>
    <m/>
    <m/>
    <m/>
    <m/>
    <s v="3. Not sure"/>
    <s v="1. Yes"/>
    <m/>
    <s v="I am a child or young person answering for myself"/>
    <s v="Primary school"/>
    <x v="2"/>
    <m/>
    <s v="Angus"/>
    <s v="Yes"/>
    <s v="ANON-51P4-YGD2-Z"/>
    <n v="175174680"/>
    <m/>
    <d v="2025-11-24T14:30:47"/>
    <d v="2025-11-24T14:41:20"/>
    <d v="2025-11-24T14:40:41"/>
    <m/>
  </r>
  <r>
    <n v="421"/>
    <s v="1. Important👍"/>
    <s v="1. Important👍"/>
    <s v="1. Important👍"/>
    <s v="1. Important👍"/>
    <s v="1. Important👍"/>
    <s v="1. Important👍"/>
    <s v="1. Important👍"/>
    <s v="1. Important👍"/>
    <s v="1. Important👍"/>
    <s v="1. Important👍"/>
    <s v="1. Important👍"/>
    <s v="1. Important👍"/>
    <s v="3. I’m not sure 🤷‍♂️"/>
    <s v="3. I’m not sure 🤷‍♂️"/>
    <s v="3. I’m not sure 🤷‍♂️"/>
    <s v="1. Important👍"/>
    <s v="1. Important👍"/>
    <s v="1. Important👍"/>
    <m/>
    <s v="1. Yes"/>
    <s v="3. Not sure"/>
    <s v="1. Yes"/>
    <s v="3. Not sure"/>
    <s v="4. I’m not sure"/>
    <m/>
    <s v="3. About 3 or 4 weeks - a bit more time to get ready"/>
    <s v="1. Yes"/>
    <s v="1. Yes"/>
    <m/>
    <s v="A discussion"/>
    <m/>
    <m/>
    <m/>
    <s v="1. Yes"/>
    <s v="3. Not sure"/>
    <s v="A letter"/>
    <s v="A report"/>
    <m/>
    <s v="I’m not sure"/>
    <m/>
    <m/>
    <s v="1. Yes"/>
    <s v="2. No"/>
    <m/>
    <s v="I am a child or young person answering for myself"/>
    <s v="Primary school"/>
    <x v="2"/>
    <m/>
    <s v="Angus"/>
    <s v="No"/>
    <s v="ANON-51P4-YGDF-M"/>
    <m/>
    <m/>
    <d v="2025-11-24T14:33:11"/>
    <d v="2025-11-24T14:42:34"/>
    <d v="2025-11-24T14:42:26"/>
    <m/>
  </r>
  <r>
    <n v="425"/>
    <s v="1. Important👍"/>
    <s v="1. Important👍"/>
    <s v="1. Important👍"/>
    <s v="1. Important👍"/>
    <s v="2. Not important👎"/>
    <s v="3. I’m not sure 🤷‍♂️"/>
    <s v="1. Important👍"/>
    <s v="3. I’m not sure 🤷‍♂️"/>
    <s v="1. Important👍"/>
    <s v="1. Important👍"/>
    <s v="1. Important👍"/>
    <s v="1. Important👍"/>
    <s v="1. Important👍"/>
    <s v="1. Important👍"/>
    <s v="1. Important👍"/>
    <s v="1. Important👍"/>
    <s v="3. I’m not sure 🤷‍♂️"/>
    <s v="2. Not important👎"/>
    <s v="they should start cleaning the bathrooms more they stink ecpecially the boy bathrooms in a sensible way and maybe make the school more hygenic"/>
    <s v="2. No"/>
    <s v="1. Yes"/>
    <s v="1. Yes"/>
    <s v="1. Yes"/>
    <s v="4. I’m not sure"/>
    <s v="no idea? ur the inspecter"/>
    <s v="1. About 2 days - just enough time to get ready"/>
    <s v="1. Yes"/>
    <s v="1. Yes"/>
    <s v="A questionnaire"/>
    <m/>
    <m/>
    <m/>
    <s v="BYE HIIII"/>
    <s v="1. Yes"/>
    <s v="1. Yes"/>
    <m/>
    <m/>
    <s v="A video that explains what inspectors found"/>
    <m/>
    <m/>
    <s v="a video explaining what  they can improve on."/>
    <s v="1. Yes"/>
    <s v="2. No"/>
    <m/>
    <s v="I am a child or young person answering for myself"/>
    <s v="Primary school"/>
    <x v="2"/>
    <m/>
    <s v="Not Answered"/>
    <s v="No"/>
    <s v="ANON-51P4-YGDX-6"/>
    <m/>
    <m/>
    <d v="2025-11-24T14:31:19"/>
    <d v="2025-11-24T14:46:46"/>
    <d v="2025-11-24T14:46:31"/>
    <m/>
  </r>
  <r>
    <n v="428"/>
    <s v="1. Important👍"/>
    <s v="1. Important👍"/>
    <s v="1. Important👍"/>
    <s v="1. Important👍"/>
    <s v="1. Important👍"/>
    <s v="1. Important👍"/>
    <s v="1. Important👍"/>
    <s v="1. Important👍"/>
    <s v="1. Important👍"/>
    <s v="1. Important👍"/>
    <s v="3. I’m not sure 🤷‍♂️"/>
    <s v="3. I’m not sure 🤷‍♂️"/>
    <s v="1. Important👍"/>
    <s v="1. Important👍"/>
    <s v="3. I’m not sure 🤷‍♂️"/>
    <s v="1. Important👍"/>
    <s v="3. I’m not sure 🤷‍♂️"/>
    <s v="1. Important👍"/>
    <m/>
    <s v="1. Yes"/>
    <s v="4. Not Answered"/>
    <s v="3. Not sure"/>
    <s v="3. Not sure"/>
    <s v="4. I’m not sure"/>
    <s v="i think they should be done every 1-2 years"/>
    <s v="5. I’m not sure"/>
    <s v="1. Yes"/>
    <s v="1. Yes"/>
    <s v="A questionnaire"/>
    <m/>
    <m/>
    <m/>
    <m/>
    <s v="3. Not sure"/>
    <s v="3. Not sure"/>
    <s v="A letter"/>
    <m/>
    <m/>
    <m/>
    <m/>
    <m/>
    <s v="1. Yes"/>
    <s v="3. Not sure"/>
    <m/>
    <s v="I am a child or young person answering for myself"/>
    <s v="Primary school"/>
    <x v="2"/>
    <m/>
    <s v="Angus"/>
    <s v="Yes"/>
    <s v="ANON-51P4-YGDS-1"/>
    <n v="216048254"/>
    <m/>
    <d v="2025-11-24T14:31:37"/>
    <d v="2025-11-24T14:48:41"/>
    <d v="2025-11-24T14:48:35"/>
    <m/>
  </r>
  <r>
    <n v="429"/>
    <s v="1. Important👍"/>
    <s v="1. Important👍"/>
    <s v="1. Important👍"/>
    <s v="1. Important👍"/>
    <s v="1. Important👍"/>
    <s v="1. Important👍"/>
    <s v="1. Important👍"/>
    <s v="1. Important👍"/>
    <s v="1. Important👍"/>
    <s v="1. Important👍"/>
    <s v="1. Important👍"/>
    <s v="1. Important👍"/>
    <s v="1. Important👍"/>
    <s v="2. Not important👎"/>
    <s v="2. Not important👎"/>
    <s v="2. Not important👎"/>
    <s v="2. Not important👎"/>
    <s v="1. Important👍"/>
    <m/>
    <s v="2. No"/>
    <s v="1. Yes"/>
    <s v="3. Not sure"/>
    <s v="3. Not sure"/>
    <s v="3. At least once every 10 years"/>
    <m/>
    <s v="4. It should be different for each school, depending on what’s going on"/>
    <s v="1. Yes"/>
    <s v="3. Not sure"/>
    <m/>
    <m/>
    <s v="An online tool for you to share your ideas"/>
    <s v="Other – please write your ideas in the box below"/>
    <m/>
    <s v="1. Yes"/>
    <s v="3. Not sure"/>
    <m/>
    <m/>
    <m/>
    <s v="I’m not sure"/>
    <m/>
    <m/>
    <s v="3. Not sure"/>
    <s v="3. Not sure"/>
    <m/>
    <s v="I am a child or young person answering for myself"/>
    <s v="Primary school"/>
    <x v="2"/>
    <m/>
    <s v="Angus"/>
    <s v="No"/>
    <s v="ANON-51P4-YGDZ-8"/>
    <m/>
    <m/>
    <d v="2025-11-24T14:46:31"/>
    <d v="2025-11-24T14:48:56"/>
    <d v="2025-11-24T14:48:52"/>
    <m/>
  </r>
  <r>
    <n v="432"/>
    <s v="1. Important👍"/>
    <s v="1. Important👍"/>
    <s v="1. Important👍"/>
    <s v="1. Important👍"/>
    <s v="1. Important👍"/>
    <s v="1. Important👍"/>
    <s v="1. Important👍"/>
    <s v="1. Important👍"/>
    <s v="1. Important👍"/>
    <s v="1. Important👍"/>
    <s v="1. Important👍"/>
    <s v="1. Important👍"/>
    <s v="1. Important👍"/>
    <s v="1. Important👍"/>
    <s v="1. Important👍"/>
    <s v="1. Important👍"/>
    <s v="3. I’m not sure 🤷‍♂️"/>
    <s v="1. Important👍"/>
    <m/>
    <s v="1. Yes"/>
    <s v="1. Yes"/>
    <s v="1. Yes"/>
    <s v="2. No"/>
    <s v="4. I’m not sure"/>
    <s v="the inspecter shoud not visit every 10 years way to long"/>
    <s v="1. About 2 days - just enough time to get ready"/>
    <s v="1. Yes"/>
    <s v="1. Yes"/>
    <s v="A questionnaire"/>
    <m/>
    <m/>
    <m/>
    <m/>
    <s v="1. Yes"/>
    <s v="1. Yes"/>
    <s v="A letter"/>
    <m/>
    <m/>
    <m/>
    <m/>
    <m/>
    <s v="1. Yes"/>
    <s v="1. Yes"/>
    <m/>
    <s v="I am a child or young person answering for myself"/>
    <s v="Primary school"/>
    <x v="2"/>
    <m/>
    <s v="Angus"/>
    <s v="Yes"/>
    <s v="ANON-51P4-YGD8-6"/>
    <n v="346559326"/>
    <m/>
    <d v="2025-11-24T14:33:13"/>
    <d v="2025-11-24T14:56:02"/>
    <d v="2025-11-24T14:55:35"/>
    <m/>
  </r>
  <r>
    <n v="435"/>
    <s v="1. Important👍"/>
    <s v="3. I’m not sure 🤷‍♂️"/>
    <s v="1. Important👍"/>
    <s v="1. Important👍"/>
    <s v="1. Important👍"/>
    <s v="3. I’m not sure 🤷‍♂️"/>
    <s v="1. Important👍"/>
    <s v="1. Important👍"/>
    <s v="1. Important👍"/>
    <s v="1. Important👍"/>
    <s v="1. Important👍"/>
    <s v="1. Important👍"/>
    <s v="1. Important👍"/>
    <s v="1. Important👍"/>
    <s v="1. Important👍"/>
    <s v="1. Important👍"/>
    <s v="1. Important👍"/>
    <s v="1. Important👍"/>
    <m/>
    <s v="1. Yes"/>
    <s v="1. Yes"/>
    <s v="3. Not sure"/>
    <s v="3. Not sure"/>
    <s v="2. At least once every 7 years"/>
    <m/>
    <s v="2. About 2 and a half weeks - the same as it is now"/>
    <s v="3. Not sure"/>
    <s v="1. Yes"/>
    <m/>
    <m/>
    <m/>
    <m/>
    <m/>
    <s v="1. Yes"/>
    <s v="3. Not sure"/>
    <s v="A letter"/>
    <m/>
    <m/>
    <m/>
    <m/>
    <m/>
    <s v="1. Yes"/>
    <s v="3. Not sure"/>
    <m/>
    <s v="I am a child or young person answering for myself"/>
    <s v="Primary school"/>
    <x v="2"/>
    <m/>
    <s v="Aberdeen City"/>
    <s v="No"/>
    <s v="ANON-51P4-YG5S-J"/>
    <m/>
    <m/>
    <d v="2025-11-25T09:18:18"/>
    <d v="2025-11-25T09:31:36"/>
    <d v="2025-11-25T09:29:40"/>
    <m/>
  </r>
  <r>
    <n v="436"/>
    <s v="1. Important👍"/>
    <s v="1. Important👍"/>
    <s v="1. Important👍"/>
    <s v="1. Important👍"/>
    <s v="1. Important👍"/>
    <s v="1. Important👍"/>
    <s v="1. Important👍"/>
    <s v="1. Important👍"/>
    <s v="1. Important👍"/>
    <s v="1. Important👍"/>
    <s v="1. Important👍"/>
    <s v="2. Not important👎"/>
    <s v="1. Important👍"/>
    <s v="1. Important👍"/>
    <s v="1. Important👍"/>
    <s v="1. Important👍"/>
    <s v="1. Important👍"/>
    <s v="1. Important👍"/>
    <m/>
    <s v="1. Yes"/>
    <s v="1. Yes"/>
    <s v="3. Not sure"/>
    <s v="1. Yes"/>
    <s v="1. At least once every 5 years"/>
    <m/>
    <s v="4. It should be different for each school, depending on what’s going on"/>
    <s v="3. Not sure"/>
    <s v="3. Not sure"/>
    <s v="A questionnaire"/>
    <m/>
    <m/>
    <m/>
    <m/>
    <s v="3. Not sure"/>
    <s v="1. Yes"/>
    <m/>
    <m/>
    <s v="A video that explains what inspectors found"/>
    <m/>
    <m/>
    <m/>
    <s v="1. Yes"/>
    <s v="1. Yes"/>
    <m/>
    <s v="I am a child or young person answering for myself"/>
    <s v="Primary school"/>
    <x v="2"/>
    <m/>
    <s v="Angus"/>
    <s v="Yes"/>
    <s v="ANON-51P4-YG53-J"/>
    <n v="546722534"/>
    <m/>
    <d v="2025-11-25T09:19:40"/>
    <d v="2025-11-25T09:33:44"/>
    <d v="2025-11-25T09:33:30"/>
    <m/>
  </r>
  <r>
    <n v="437"/>
    <s v="1. Important👍"/>
    <s v="3. I’m not sure 🤷‍♂️"/>
    <s v="3. I’m not sure 🤷‍♂️"/>
    <s v="1. Important👍"/>
    <s v="3. I’m not sure 🤷‍♂️"/>
    <s v="3. I’m not sure 🤷‍♂️"/>
    <s v="3. I’m not sure 🤷‍♂️"/>
    <s v="3. I’m not sure 🤷‍♂️"/>
    <s v="3. I’m not sure 🤷‍♂️"/>
    <s v="3. I’m not sure 🤷‍♂️"/>
    <s v="3. I’m not sure 🤷‍♂️"/>
    <s v="3. I’m not sure 🤷‍♂️"/>
    <s v="3. I’m not sure 🤷‍♂️"/>
    <s v="3. I’m not sure 🤷‍♂️"/>
    <s v="3. I’m not sure 🤷‍♂️"/>
    <s v="3. I’m not sure 🤷‍♂️"/>
    <s v="3. I’m not sure 🤷‍♂️"/>
    <s v="3. I’m not sure 🤷‍♂️"/>
    <m/>
    <s v="1. Yes"/>
    <s v="1. Yes"/>
    <s v="3. Not sure"/>
    <s v="3. Not sure"/>
    <s v="4. I’m not sure"/>
    <m/>
    <s v="3. About 3 or 4 weeks - a bit more time to get ready"/>
    <s v="3. Not sure"/>
    <s v="3. Not sure"/>
    <s v="A questionnaire"/>
    <m/>
    <m/>
    <m/>
    <m/>
    <s v="3. Not sure"/>
    <s v="3. Not sure"/>
    <m/>
    <m/>
    <m/>
    <s v="I’m not sure"/>
    <m/>
    <m/>
    <s v="3. Not sure"/>
    <s v="3. Not sure"/>
    <m/>
    <s v="I am a child or young person answering for myself"/>
    <s v="Primary school"/>
    <x v="2"/>
    <m/>
    <s v="Angus"/>
    <s v="No"/>
    <s v="ANON-51P4-YG58-Q"/>
    <m/>
    <m/>
    <d v="2025-11-25T09:19:38"/>
    <d v="2025-11-25T09:33:45"/>
    <d v="2025-11-25T09:33:23"/>
    <m/>
  </r>
  <r>
    <n v="438"/>
    <s v="1. Important👍"/>
    <s v="1. Important👍"/>
    <s v="1. Important👍"/>
    <s v="1. Important👍"/>
    <s v="1. Important👍"/>
    <s v="1. Important👍"/>
    <s v="1. Important👍"/>
    <s v="1. Important👍"/>
    <s v="1. Important👍"/>
    <s v="1. Important👍"/>
    <s v="1. Important👍"/>
    <s v="1. Important👍"/>
    <s v="1. Important👍"/>
    <s v="1. Important👍"/>
    <s v="3. I’m not sure 🤷‍♂️"/>
    <s v="1. Important👍"/>
    <s v="1. Important👍"/>
    <s v="1. Important👍"/>
    <m/>
    <s v="1. Yes"/>
    <s v="1. Yes"/>
    <s v="1. Yes"/>
    <s v="1. Yes"/>
    <s v="4. I’m not sure"/>
    <m/>
    <s v="5. I’m not sure"/>
    <s v="3. Not sure"/>
    <s v="1. Yes"/>
    <s v="A questionnaire"/>
    <m/>
    <m/>
    <m/>
    <m/>
    <s v="3. Not sure"/>
    <s v="1. Yes"/>
    <m/>
    <s v="A report"/>
    <m/>
    <m/>
    <m/>
    <m/>
    <s v="1. Yes"/>
    <s v="1. Yes"/>
    <m/>
    <s v="I am a child or young person answering for myself"/>
    <s v="Primary school"/>
    <x v="2"/>
    <m/>
    <s v="Angus"/>
    <s v="Yes"/>
    <s v="ANON-51P4-YG57-P"/>
    <n v="908504045"/>
    <m/>
    <d v="2025-11-25T09:19:02"/>
    <d v="2025-11-25T09:33:46"/>
    <d v="2025-11-25T09:33:31"/>
    <m/>
  </r>
  <r>
    <n v="439"/>
    <s v="1. Important👍"/>
    <s v="1. Important👍"/>
    <s v="3. I’m not sure 🤷‍♂️"/>
    <s v="1. Important👍"/>
    <s v="1. Important👍"/>
    <s v="3. I’m not sure 🤷‍♂️"/>
    <s v="1. Important👍"/>
    <s v="1. Important👍"/>
    <s v="1. Important👍"/>
    <s v="1. Important👍"/>
    <s v="3. I’m not sure 🤷‍♂️"/>
    <s v="3. I’m not sure 🤷‍♂️"/>
    <s v="1. Important👍"/>
    <s v="1. Important👍"/>
    <s v="1. Important👍"/>
    <s v="1. Important👍"/>
    <s v="3. I’m not sure 🤷‍♂️"/>
    <s v="1. Important👍"/>
    <m/>
    <s v="1. Yes"/>
    <s v="3. Not sure"/>
    <s v="3. Not sure"/>
    <s v="1. Yes"/>
    <s v="4. I’m not sure"/>
    <m/>
    <s v="1. About 2 days - just enough time to get ready"/>
    <s v="1. Yes"/>
    <s v="1. Yes"/>
    <s v="A questionnaire"/>
    <s v="A discussion"/>
    <m/>
    <m/>
    <m/>
    <s v="3. Not sure"/>
    <s v="1. Yes"/>
    <m/>
    <m/>
    <m/>
    <s v="I’m not sure"/>
    <m/>
    <m/>
    <s v="1. Yes"/>
    <s v="1. Yes"/>
    <m/>
    <s v="I am a child or young person answering for myself"/>
    <s v="Primary school"/>
    <x v="2"/>
    <m/>
    <s v="Angus"/>
    <s v="Yes"/>
    <s v="ANON-51P4-YG56-N"/>
    <n v="245567138"/>
    <m/>
    <d v="2025-11-25T09:18:57"/>
    <d v="2025-11-25T09:33:50"/>
    <d v="2025-11-25T09:33:29"/>
    <m/>
  </r>
  <r>
    <n v="441"/>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3. Not sure"/>
    <s v="3. Not sure"/>
    <s v="3. Not sure"/>
    <s v="3. Not sure"/>
    <s v="4. I’m not sure"/>
    <s v="no"/>
    <s v="5. I’m not sure"/>
    <s v="4. Not Answered"/>
    <s v="4. Not Answered"/>
    <s v="A questionnaire"/>
    <m/>
    <m/>
    <m/>
    <m/>
    <s v="2. No"/>
    <s v="1. Yes"/>
    <m/>
    <m/>
    <s v="A video that explains what inspectors found"/>
    <m/>
    <m/>
    <m/>
    <s v="1. Yes"/>
    <s v="3. Not sure"/>
    <m/>
    <s v="I am a child or young person answering for myself"/>
    <s v="Primary school"/>
    <x v="2"/>
    <m/>
    <s v="Angus"/>
    <s v="Yes"/>
    <s v="ANON-51P4-YG5X-Q"/>
    <n v="941120782"/>
    <m/>
    <d v="2025-11-25T09:17:37"/>
    <d v="2025-11-25T09:35:20"/>
    <d v="2025-11-25T09:34:03"/>
    <m/>
  </r>
  <r>
    <n v="443"/>
    <s v="1. Important👍"/>
    <s v="1. Important👍"/>
    <s v="1. Important👍"/>
    <s v="1. Important👍"/>
    <s v="1. Important👍"/>
    <s v="1. Important👍"/>
    <s v="1. Important👍"/>
    <s v="1. Important👍"/>
    <s v="1. Important👍"/>
    <s v="3. I’m not sure 🤷‍♂️"/>
    <s v="3. I’m not sure 🤷‍♂️"/>
    <s v="3. I’m not sure 🤷‍♂️"/>
    <s v="3. I’m not sure 🤷‍♂️"/>
    <s v="3. I’m not sure 🤷‍♂️"/>
    <s v="3. I’m not sure 🤷‍♂️"/>
    <s v="1. Important👍"/>
    <s v="1. Important👍"/>
    <s v="1. Important👍"/>
    <m/>
    <s v="1. Yes"/>
    <s v="1. Yes"/>
    <s v="3. Not sure"/>
    <s v="2. No"/>
    <s v="1. At least once every 5 years"/>
    <m/>
    <s v="2. About 2 and a half weeks - the same as it is now"/>
    <s v="1. Yes"/>
    <s v="1. Yes"/>
    <s v="A questionnaire"/>
    <m/>
    <m/>
    <m/>
    <m/>
    <s v="3. Not sure"/>
    <s v="1. Yes"/>
    <m/>
    <m/>
    <s v="A video that explains what inspectors found"/>
    <m/>
    <m/>
    <m/>
    <s v="1. Yes"/>
    <s v="1. Yes"/>
    <m/>
    <s v="I am a child or young person answering for myself"/>
    <s v="Primary school"/>
    <x v="2"/>
    <m/>
    <s v="Angus"/>
    <s v="Yes"/>
    <s v="ANON-51P4-YG5F-5"/>
    <n v="223634098"/>
    <m/>
    <d v="2025-11-25T09:19:16"/>
    <d v="2025-11-25T09:36:19"/>
    <d v="2025-11-25T09:35:12"/>
    <m/>
  </r>
  <r>
    <n v="444"/>
    <s v="1. Important👍"/>
    <s v="1. Important👍"/>
    <s v="1. Important👍"/>
    <s v="1. Important👍"/>
    <s v="2. Not important👎"/>
    <s v="1. Important👍"/>
    <s v="1. Important👍"/>
    <s v="1. Important👍"/>
    <s v="1. Important👍"/>
    <s v="1. Important👍"/>
    <s v="1. Important👍"/>
    <s v="1. Important👍"/>
    <s v="1. Important👍"/>
    <s v="1. Important👍"/>
    <s v="1. Important👍"/>
    <s v="1. Important👍"/>
    <s v="3. I’m not sure 🤷‍♂️"/>
    <s v="1. Important👍"/>
    <m/>
    <s v="1. Yes"/>
    <s v="1. Yes"/>
    <s v="2. No"/>
    <s v="2. No"/>
    <s v="1. At least once every 5 years"/>
    <m/>
    <s v="2. About 2 and a half weeks - the same as it is now"/>
    <s v="1. Yes"/>
    <s v="3. Not sure"/>
    <s v="A questionnaire"/>
    <m/>
    <m/>
    <m/>
    <m/>
    <s v="3. Not sure"/>
    <s v="1. Yes"/>
    <m/>
    <s v="A report"/>
    <m/>
    <m/>
    <m/>
    <m/>
    <s v="1. Yes"/>
    <s v="3. Not sure"/>
    <m/>
    <s v="I am a child or young person answering for myself"/>
    <s v="Primary school"/>
    <x v="2"/>
    <m/>
    <s v="Not Answered"/>
    <s v="No"/>
    <s v="ANON-51P4-YG5W-P"/>
    <m/>
    <m/>
    <d v="2025-11-25T09:19:13"/>
    <d v="2025-11-25T09:36:48"/>
    <d v="2025-11-25T09:36:14"/>
    <m/>
  </r>
  <r>
    <n v="445"/>
    <s v="1. Important👍"/>
    <s v="1. Important👍"/>
    <s v="3. I’m not sure 🤷‍♂️"/>
    <s v="1. Important👍"/>
    <s v="1. Important👍"/>
    <s v="1. Important👍"/>
    <s v="1. Important👍"/>
    <s v="1. Important👍"/>
    <s v="1. Important👍"/>
    <s v="1. Important👍"/>
    <s v="1. Important👍"/>
    <s v="1. Important👍"/>
    <s v="1. Important👍"/>
    <s v="1. Important👍"/>
    <s v="1. Important👍"/>
    <s v="1. Important👍"/>
    <s v="1. Important👍"/>
    <s v="1. Important👍"/>
    <m/>
    <s v="1. Yes"/>
    <s v="1. Yes"/>
    <s v="3. Not sure"/>
    <s v="3. Not sure"/>
    <s v="5. Not Answered"/>
    <s v="I think twice in 1 year. One at the start of the school year and one at the end of the school year"/>
    <s v="4. It should be different for each school, depending on what’s going on"/>
    <s v="1. Yes"/>
    <s v="1. Yes"/>
    <s v="A questionnaire"/>
    <m/>
    <m/>
    <m/>
    <m/>
    <s v="3. Not sure"/>
    <s v="3. Not sure"/>
    <m/>
    <m/>
    <m/>
    <m/>
    <m/>
    <s v="A visit to tell them"/>
    <s v="1. Yes"/>
    <s v="1. Yes"/>
    <m/>
    <s v="I am a child or young person answering for myself"/>
    <s v="Primary school"/>
    <x v="2"/>
    <m/>
    <s v="Angus"/>
    <s v="Yes"/>
    <s v="ANON-51P4-YG52-H"/>
    <n v="895650908"/>
    <m/>
    <d v="2025-11-25T09:17:30"/>
    <d v="2025-11-25T09:36:53"/>
    <d v="2025-11-25T09:36:40"/>
    <m/>
  </r>
  <r>
    <n v="446"/>
    <s v="1. Important👍"/>
    <s v="1. Important👍"/>
    <s v="1. Important👍"/>
    <s v="1. Important👍"/>
    <s v="1. Important👍"/>
    <s v="1. Important👍"/>
    <s v="1. Important👍"/>
    <s v="1. Important👍"/>
    <s v="1. Important👍"/>
    <s v="1. Important👍"/>
    <s v="1. Important👍"/>
    <s v="3. I’m not sure 🤷‍♂️"/>
    <s v="3. I’m not sure 🤷‍♂️"/>
    <s v="1. Important👍"/>
    <s v="1. Important👍"/>
    <s v="1. Important👍"/>
    <s v="1. Important👍"/>
    <s v="1. Important👍"/>
    <s v="no"/>
    <s v="3. Not sure"/>
    <s v="3. Not sure"/>
    <s v="3. Not sure"/>
    <s v="3. Not sure"/>
    <s v="4. I’m not sure"/>
    <s v="no"/>
    <s v="5. I’m not sure"/>
    <s v="1. Yes"/>
    <s v="3. Not sure"/>
    <s v="A questionnaire"/>
    <m/>
    <m/>
    <m/>
    <m/>
    <s v="3. Not sure"/>
    <s v="1. Yes"/>
    <m/>
    <m/>
    <s v="A video that explains what inspectors found"/>
    <m/>
    <m/>
    <m/>
    <s v="1. Yes"/>
    <s v="3. Not sure"/>
    <m/>
    <s v="I am a child or young person answering for myself"/>
    <s v="Primary school"/>
    <x v="2"/>
    <m/>
    <s v="Angus"/>
    <s v="Yes"/>
    <s v="ANON-51P4-YG59-R"/>
    <n v="917549746"/>
    <m/>
    <d v="2025-11-25T09:17:44"/>
    <d v="2025-11-25T09:37:27"/>
    <d v="2025-11-25T09:36:03"/>
    <m/>
  </r>
  <r>
    <n v="447"/>
    <s v="1. Important👍"/>
    <s v="1. Important👍"/>
    <s v="3. I’m not sure 🤷‍♂️"/>
    <s v="1. Important👍"/>
    <s v="3. I’m not sure 🤷‍♂️"/>
    <s v="1. Important👍"/>
    <s v="1. Important👍"/>
    <s v="1. Important👍"/>
    <s v="3. I’m not sure 🤷‍♂️"/>
    <s v="1. Important👍"/>
    <s v="3. I’m not sure 🤷‍♂️"/>
    <s v="3. I’m not sure 🤷‍♂️"/>
    <s v="1. Important👍"/>
    <s v="1. Important👍"/>
    <s v="3. I’m not sure 🤷‍♂️"/>
    <s v="3. I’m not sure 🤷‍♂️"/>
    <s v="3. I’m not sure 🤷‍♂️"/>
    <s v="1. Important👍"/>
    <s v="I think inspectors should look like how we understand things if we dont understand e.g sometimes i find maths a bit tricky and even if i ask i still dont understand it sometimes. Also writing sometimes i dont understand what to write but when i get the piece of paper of my jotter i know exactly what to write. Its like when its being explained i dont know what to do"/>
    <s v="1. Yes"/>
    <s v="2. No"/>
    <s v="2. No"/>
    <s v="2. No"/>
    <s v="1. At least once every 5 years"/>
    <s v="I think schools should be inspected every 2 or 3 years at least 1 or 2 times a year. I know i put 5 years but that was the closest answer there was to my answer."/>
    <s v="3. About 3 or 4 weeks - a bit more time to get ready"/>
    <s v="1. Yes"/>
    <s v="2. No"/>
    <s v="A questionnaire"/>
    <m/>
    <m/>
    <s v="Other – please write your ideas in the box below"/>
    <s v="I think as well as a questionnaire they should tell us by telling us in a special assembly and telling us what to expect"/>
    <s v="1. Yes"/>
    <s v="1. Yes"/>
    <s v="A letter"/>
    <m/>
    <m/>
    <m/>
    <s v="Other – please write your ideas in the box below"/>
    <s v="I think they could also tell us by coming into our classroom after the full inspection is over and telling us how well this school is doing right infront of us"/>
    <s v="1. Yes"/>
    <s v="3. Not sure"/>
    <m/>
    <s v="I am a child or young person answering for myself"/>
    <s v="Primary school"/>
    <x v="2"/>
    <m/>
    <s v="Angus"/>
    <s v="Yes"/>
    <s v="ANON-51P4-YG5M-C"/>
    <n v="211151261"/>
    <m/>
    <d v="2025-11-25T09:18:15"/>
    <d v="2025-11-25T09:37:28"/>
    <d v="2025-11-25T09:37:10"/>
    <m/>
  </r>
  <r>
    <n v="448"/>
    <s v="1. Important👍"/>
    <s v="1. Important👍"/>
    <s v="1. Important👍"/>
    <s v="1. Important👍"/>
    <s v="3. I’m not sure 🤷‍♂️"/>
    <s v="1. Important👍"/>
    <s v="1. Important👍"/>
    <s v="1. Important👍"/>
    <s v="1. Important👍"/>
    <s v="1. Important👍"/>
    <s v="1. Important👍"/>
    <s v="1. Important👍"/>
    <s v="3. I’m not sure 🤷‍♂️"/>
    <s v="3. I’m not sure 🤷‍♂️"/>
    <s v="1. Important👍"/>
    <s v="1. Important👍"/>
    <s v="1. Important👍"/>
    <s v="1. Important👍"/>
    <s v="Don't know"/>
    <s v="1. Yes"/>
    <s v="2. No"/>
    <s v="2. No"/>
    <s v="3. Not sure"/>
    <s v="3. At least once every 10 years"/>
    <s v="No"/>
    <s v="4. It should be different for each school, depending on what’s going on"/>
    <s v="3. Not sure"/>
    <s v="1. Yes"/>
    <s v="A questionnaire"/>
    <m/>
    <m/>
    <m/>
    <m/>
    <s v="3. Not sure"/>
    <s v="3. Not sure"/>
    <m/>
    <s v="A report"/>
    <m/>
    <m/>
    <m/>
    <m/>
    <s v="3. Not sure"/>
    <s v="3. Not sure"/>
    <m/>
    <s v="I am a child or young person answering for myself"/>
    <s v="Primary school"/>
    <x v="2"/>
    <m/>
    <s v="Angus"/>
    <s v="Yes"/>
    <s v="ANON-51P4-YG5T-K"/>
    <n v="738199831"/>
    <m/>
    <d v="2025-11-25T09:17:33"/>
    <d v="2025-11-25T09:38:56"/>
    <d v="2025-11-25T09:38:32"/>
    <m/>
  </r>
  <r>
    <n v="449"/>
    <s v="1. Important👍"/>
    <s v="3. I’m not sure 🤷‍♂️"/>
    <s v="3. I’m not sure 🤷‍♂️"/>
    <s v="1. Important👍"/>
    <s v="1. Important👍"/>
    <s v="1. Important👍"/>
    <s v="1. Important👍"/>
    <s v="3. I’m not sure 🤷‍♂️"/>
    <s v="3. I’m not sure 🤷‍♂️"/>
    <s v="3. I’m not sure 🤷‍♂️"/>
    <s v="3. I’m not sure 🤷‍♂️"/>
    <s v="1. Important👍"/>
    <s v="1. Important👍"/>
    <s v="1. Important👍"/>
    <s v="1. Important👍"/>
    <s v="1. Important👍"/>
    <s v="3. I’m not sure 🤷‍♂️"/>
    <s v="3. I’m not sure 🤷‍♂️"/>
    <m/>
    <s v="1. Yes"/>
    <s v="1. Yes"/>
    <s v="3. Not sure"/>
    <s v="2. No"/>
    <s v="1. At least once every 5 years"/>
    <m/>
    <s v="1. About 2 days - just enough time to get ready"/>
    <s v="3. Not sure"/>
    <s v="1. Yes"/>
    <m/>
    <s v="A discussion"/>
    <s v="An online tool for you to share your ideas"/>
    <m/>
    <m/>
    <s v="2. No"/>
    <s v="3. Not sure"/>
    <m/>
    <m/>
    <s v="A video that explains what inspectors found"/>
    <m/>
    <m/>
    <m/>
    <s v="1. Yes"/>
    <s v="1. Yes"/>
    <m/>
    <s v="I am a child or young person answering for myself"/>
    <s v="Primary school"/>
    <x v="2"/>
    <m/>
    <s v="Angus"/>
    <s v="Yes"/>
    <s v="ANON-51P4-YG5Z-S"/>
    <n v="627553320"/>
    <m/>
    <d v="2025-11-25T09:20:06"/>
    <d v="2025-11-25T09:39:40"/>
    <d v="2025-11-25T09:39:03"/>
    <m/>
  </r>
  <r>
    <n v="451"/>
    <s v="1. Important👍"/>
    <s v="1. Important👍"/>
    <s v="3. I’m not sure 🤷‍♂️"/>
    <s v="3. I’m not sure 🤷‍♂️"/>
    <s v="3. I’m not sure 🤷‍♂️"/>
    <s v="1. Important👍"/>
    <s v="1. Important👍"/>
    <s v="1. Important👍"/>
    <s v="1. Important👍"/>
    <s v="1. Important👍"/>
    <s v="1. Important👍"/>
    <s v="1. Important👍"/>
    <s v="1. Important👍"/>
    <s v="1. Important👍"/>
    <s v="1. Important👍"/>
    <s v="1. Important👍"/>
    <s v="1. Important👍"/>
    <s v="1. Important👍"/>
    <s v="how the teachers teach pupils . how the pupils understand the work that is giving."/>
    <s v="1. Yes"/>
    <s v="1. Yes"/>
    <s v="2. No"/>
    <s v="2. No"/>
    <s v="4. I’m not sure"/>
    <s v="no"/>
    <s v="2. About 2 and a half weeks - the same as it is now"/>
    <s v="1. Yes"/>
    <s v="1. Yes"/>
    <s v="A questionnaire"/>
    <m/>
    <s v="An online tool for you to share your ideas"/>
    <m/>
    <m/>
    <s v="2. No"/>
    <s v="1. Yes"/>
    <m/>
    <s v="A report"/>
    <s v="A video that explains what inspectors found"/>
    <m/>
    <m/>
    <m/>
    <s v="2. No"/>
    <s v="2. No"/>
    <m/>
    <s v="I am a child or young person answering for myself"/>
    <s v="Primary school"/>
    <x v="2"/>
    <m/>
    <s v="Angus"/>
    <s v="Yes"/>
    <s v="ANON-51P4-YG5V-N"/>
    <n v="768888929"/>
    <m/>
    <d v="2025-11-25T09:22:04"/>
    <d v="2025-11-25T09:39:45"/>
    <d v="2025-11-25T09:39:22"/>
    <m/>
  </r>
  <r>
    <n v="452"/>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3. Not sure"/>
    <s v="3. Not sure"/>
    <s v="3. Not sure"/>
    <s v="3. At least once every 10 years"/>
    <s v="no"/>
    <s v="5. I’m not sure"/>
    <s v="3. Not sure"/>
    <s v="3. Not sure"/>
    <s v="A questionnaire"/>
    <m/>
    <m/>
    <m/>
    <m/>
    <s v="3. Not sure"/>
    <s v="3. Not sure"/>
    <m/>
    <m/>
    <s v="A video that explains what inspectors found"/>
    <m/>
    <m/>
    <m/>
    <s v="3. Not sure"/>
    <s v="3. Not sure"/>
    <m/>
    <s v="I am a child or young person answering for myself"/>
    <s v="Primary school"/>
    <x v="2"/>
    <m/>
    <s v="Angus"/>
    <s v="Yes"/>
    <s v="ANON-51P4-YG5G-6"/>
    <n v="620210443"/>
    <m/>
    <d v="2025-11-25T09:36:32"/>
    <d v="2025-11-25T09:40:27"/>
    <d v="2025-11-25T09:40:03"/>
    <m/>
  </r>
  <r>
    <n v="453"/>
    <s v="1. Important👍"/>
    <s v="1. Important👍"/>
    <s v="3. I’m not sure 🤷‍♂️"/>
    <s v="1. Important👍"/>
    <s v="3. I’m not sure 🤷‍♂️"/>
    <s v="1. Important👍"/>
    <s v="1. Important👍"/>
    <s v="1. Important👍"/>
    <s v="1. Important👍"/>
    <s v="1. Important👍"/>
    <s v="3. I’m not sure 🤷‍♂️"/>
    <s v="3. I’m not sure 🤷‍♂️"/>
    <s v="1. Important👍"/>
    <s v="3. I’m not sure 🤷‍♂️"/>
    <s v="1. Important👍"/>
    <s v="1. Important👍"/>
    <s v="3. I’m not sure 🤷‍♂️"/>
    <s v="1. Important👍"/>
    <m/>
    <s v="1. Yes"/>
    <s v="3. Not sure"/>
    <s v="3. Not sure"/>
    <s v="2. No"/>
    <s v="2. At least once every 7 years"/>
    <m/>
    <s v="3. About 3 or 4 weeks - a bit more time to get ready"/>
    <s v="3. Not sure"/>
    <s v="1. Yes"/>
    <m/>
    <m/>
    <m/>
    <m/>
    <m/>
    <s v="1. Yes"/>
    <s v="3. Not sure"/>
    <m/>
    <m/>
    <m/>
    <s v="I’m not sure"/>
    <m/>
    <m/>
    <s v="1. Yes"/>
    <s v="1. Yes"/>
    <m/>
    <s v="I am a child or young person answering for myself"/>
    <s v="Primary school"/>
    <x v="2"/>
    <m/>
    <s v="Angus"/>
    <s v="No"/>
    <s v="ANON-51P4-YG5E-4"/>
    <m/>
    <m/>
    <d v="2025-11-25T09:26:47"/>
    <d v="2025-11-25T09:40:44"/>
    <d v="2025-11-25T09:40:29"/>
    <m/>
  </r>
  <r>
    <n v="454"/>
    <s v="1. Important👍"/>
    <s v="1. Important👍"/>
    <s v="1. Important👍"/>
    <s v="1. Important👍"/>
    <s v="1. Important👍"/>
    <s v="1. Important👍"/>
    <s v="1. Important👍"/>
    <s v="1. Important👍"/>
    <s v="1. Important👍"/>
    <s v="1. Important👍"/>
    <s v="1. Important👍"/>
    <s v="1. Important👍"/>
    <s v="1. Important👍"/>
    <s v="1. Important👍"/>
    <s v="1. Important👍"/>
    <s v="1. Important👍"/>
    <s v="1. Important👍"/>
    <s v="1. Important👍"/>
    <s v="help over people"/>
    <s v="1. Yes"/>
    <s v="1. Yes"/>
    <s v="1. Yes"/>
    <s v="1. Yes"/>
    <s v="1. At least once every 5 years"/>
    <s v="At least once every  1years"/>
    <s v="2. About 2 and a half weeks - the same as it is now"/>
    <s v="1. Yes"/>
    <s v="1. Yes"/>
    <s v="A questionnaire"/>
    <m/>
    <m/>
    <m/>
    <s v="A aot your school"/>
    <s v="1. Yes"/>
    <s v="3. Not sure"/>
    <s v="A letter"/>
    <m/>
    <m/>
    <m/>
    <m/>
    <s v="i  not now"/>
    <s v="1. Yes"/>
    <s v="1. Yes"/>
    <m/>
    <s v="I am a child or young person answering for myself"/>
    <s v="Primary school"/>
    <x v="2"/>
    <m/>
    <s v="Angus"/>
    <s v="No"/>
    <s v="ANON-51P4-YG5N-D"/>
    <m/>
    <m/>
    <d v="2025-11-25T09:18:21"/>
    <d v="2025-11-25T09:44:52"/>
    <d v="2025-11-25T09:44:45"/>
    <m/>
  </r>
  <r>
    <n v="456"/>
    <s v="1. Important👍"/>
    <s v="1. Important👍"/>
    <s v="1. Important👍"/>
    <s v="1. Important👍"/>
    <s v="1. Important👍"/>
    <s v="1. Important👍"/>
    <s v="1. Important👍"/>
    <s v="1. Important👍"/>
    <s v="1. Important👍"/>
    <s v="1. Important👍"/>
    <s v="1. Important👍"/>
    <s v="1. Important👍"/>
    <s v="1. Important👍"/>
    <s v="3. I’m not sure 🤷‍♂️"/>
    <s v="1. Important👍"/>
    <s v="1. Important👍"/>
    <s v="3. I’m not sure 🤷‍♂️"/>
    <s v="1. Important👍"/>
    <m/>
    <s v="1. Yes"/>
    <s v="2. No"/>
    <s v="2. No"/>
    <s v="3. Not sure"/>
    <s v="4. I’m not sure"/>
    <s v="every 4 years because some stuff can happen really quick"/>
    <s v="4. It should be different for each school, depending on what’s going on"/>
    <s v="3. Not sure"/>
    <s v="1. Yes"/>
    <s v="A questionnaire"/>
    <m/>
    <m/>
    <m/>
    <m/>
    <s v="3. Not sure"/>
    <s v="1. Yes"/>
    <m/>
    <m/>
    <m/>
    <m/>
    <s v="Other – please write your ideas in the box below"/>
    <s v="before they go we can have a big sembele and use can tell us or come back 1 week after and do it"/>
    <s v="1. Yes"/>
    <s v="3. Not sure"/>
    <m/>
    <s v="I am a child or young person answering for myself"/>
    <s v="Primary school"/>
    <x v="2"/>
    <m/>
    <s v="Angus"/>
    <s v="Yes"/>
    <s v="ANON-51P4-YG55-M"/>
    <n v="540293271"/>
    <m/>
    <d v="2025-11-25T09:39:23"/>
    <d v="2025-11-25T09:57:22"/>
    <d v="2025-11-25T09:57:10"/>
    <m/>
  </r>
  <r>
    <n v="466"/>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3. About 3 or 4 weeks - a bit more time to get ready"/>
    <s v="1. Yes"/>
    <s v="1. Yes"/>
    <m/>
    <s v="A discussion"/>
    <m/>
    <m/>
    <m/>
    <s v="1. Yes"/>
    <s v="1. Yes"/>
    <s v="A letter"/>
    <s v="A report"/>
    <s v="A video that explains what inspectors found"/>
    <m/>
    <m/>
    <m/>
    <s v="1. Yes"/>
    <s v="1. Yes"/>
    <m/>
    <s v="I am a child or young person answering for myself"/>
    <s v="Primary school"/>
    <x v="2"/>
    <m/>
    <s v="Dundee City"/>
    <s v="Yes"/>
    <s v="ANON-51P4-YGAB-D"/>
    <n v="277194808"/>
    <m/>
    <d v="2025-11-26T13:54:48"/>
    <d v="2025-11-26T14:03:39"/>
    <d v="2025-11-26T14:03:24"/>
    <m/>
  </r>
  <r>
    <n v="467"/>
    <s v="1. Important👍"/>
    <s v="2. Not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2. About 2 and a half weeks - the same as it is now"/>
    <s v="1. Yes"/>
    <s v="1. Yes"/>
    <s v="A questionnaire"/>
    <m/>
    <m/>
    <m/>
    <m/>
    <s v="3. Not sure"/>
    <s v="1. Yes"/>
    <m/>
    <m/>
    <s v="A video that explains what inspectors found"/>
    <m/>
    <m/>
    <m/>
    <s v="1. Yes"/>
    <s v="1. Yes"/>
    <m/>
    <s v="I am a child or young person answering for myself"/>
    <s v="Primary school"/>
    <x v="2"/>
    <m/>
    <s v="Dundee City"/>
    <s v="Yes"/>
    <s v="ANON-51P4-YGAN-S"/>
    <n v="168192214"/>
    <m/>
    <d v="2025-11-26T13:54:37"/>
    <d v="2025-11-26T14:03:48"/>
    <d v="2025-11-26T14:03:33"/>
    <m/>
  </r>
  <r>
    <n v="468"/>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1. Yes"/>
    <s v="1. Yes"/>
    <s v="1. At least once every 5 years"/>
    <m/>
    <s v="3. About 3 or 4 weeks - a bit more time to get ready"/>
    <s v="1. Yes"/>
    <s v="1. Yes"/>
    <s v="A questionnaire"/>
    <s v="A discussion"/>
    <m/>
    <m/>
    <m/>
    <s v="1. Yes"/>
    <s v="1. Yes"/>
    <s v="A letter"/>
    <s v="A report"/>
    <s v="A video that explains what inspectors found"/>
    <m/>
    <m/>
    <m/>
    <s v="1. Yes"/>
    <s v="1. Yes"/>
    <m/>
    <s v="I am a child or young person answering for myself"/>
    <s v="Primary school"/>
    <x v="2"/>
    <m/>
    <s v="Dundee City"/>
    <s v="Yes"/>
    <s v="ANON-51P4-YGA9-4"/>
    <n v="658048959"/>
    <m/>
    <d v="2025-11-26T13:54:14"/>
    <d v="2025-11-26T14:05:28"/>
    <d v="2025-11-26T14:05:11"/>
    <m/>
  </r>
  <r>
    <n v="469"/>
    <s v="1. Important👍"/>
    <s v="1. Important👍"/>
    <s v="3. I’m not sure 🤷‍♂️"/>
    <s v="1. Important👍"/>
    <s v="3. I’m not sure 🤷‍♂️"/>
    <s v="3. I’m not sure 🤷‍♂️"/>
    <s v="1. Important👍"/>
    <s v="1. Important👍"/>
    <s v="1. Important👍"/>
    <s v="1. Important👍"/>
    <s v="1. Important👍"/>
    <s v="3. I’m not sure 🤷‍♂️"/>
    <s v="1. Important👍"/>
    <s v="3. I’m not sure 🤷‍♂️"/>
    <s v="1. Important👍"/>
    <s v="1. Important👍"/>
    <s v="1. Important👍"/>
    <s v="1. Important👍"/>
    <s v="No I dont."/>
    <s v="1. Yes"/>
    <s v="1. Yes"/>
    <s v="1. Yes"/>
    <s v="3. Not sure"/>
    <s v="1. At least once every 5 years"/>
    <s v="I think 1 every 2 years."/>
    <s v="2. About 2 and a half weeks - the same as it is now"/>
    <s v="3. Not sure"/>
    <s v="1. Yes"/>
    <m/>
    <m/>
    <s v="An online tool for you to share your ideas"/>
    <m/>
    <s v="None."/>
    <s v="3. Not sure"/>
    <s v="3. Not sure"/>
    <m/>
    <m/>
    <m/>
    <m/>
    <m/>
    <s v="Have a discussion in person."/>
    <s v="1. Yes"/>
    <s v="1. Yes"/>
    <m/>
    <s v="I am a child or young person answering for myself"/>
    <s v="Primary school"/>
    <x v="2"/>
    <m/>
    <s v="Dundee City"/>
    <s v="No"/>
    <s v="ANON-51P4-YGAW-2"/>
    <m/>
    <m/>
    <d v="2025-11-26T13:55:42"/>
    <d v="2025-11-26T14:05:47"/>
    <d v="2025-11-26T14:05:36"/>
    <m/>
  </r>
  <r>
    <n v="470"/>
    <s v="3. I’m not sure 🤷‍♂️"/>
    <s v="1. Important👍"/>
    <s v="3. I’m not sure 🤷‍♂️"/>
    <s v="1. Important👍"/>
    <s v="1. Important👍"/>
    <s v="1. Important👍"/>
    <s v="1. Important👍"/>
    <s v="1. Important👍"/>
    <s v="1. Important👍"/>
    <s v="1. Important👍"/>
    <s v="1. Important👍"/>
    <s v="1. Important👍"/>
    <s v="1. Important👍"/>
    <s v="1. Important👍"/>
    <s v="1. Important👍"/>
    <s v="1. Important👍"/>
    <s v="1. Important👍"/>
    <s v="1. Important👍"/>
    <m/>
    <s v="1. Yes"/>
    <s v="1. Yes"/>
    <s v="3. Not sure"/>
    <s v="3. Not sure"/>
    <s v="3. At least once every 10 years"/>
    <m/>
    <s v="3. About 3 or 4 weeks - a bit more time to get ready"/>
    <s v="1. Yes"/>
    <s v="1. Yes"/>
    <m/>
    <s v="A discussion"/>
    <m/>
    <m/>
    <m/>
    <s v="3. Not sure"/>
    <s v="3. Not sure"/>
    <m/>
    <m/>
    <m/>
    <s v="I’m not sure"/>
    <m/>
    <m/>
    <s v="1. Yes"/>
    <s v="1. Yes"/>
    <m/>
    <s v="I am a child or young person answering for myself"/>
    <s v="Primary school"/>
    <x v="2"/>
    <m/>
    <s v="Dundee City"/>
    <s v="Yes"/>
    <s v="ANON-51P4-YGAP-U"/>
    <n v="186358317"/>
    <m/>
    <d v="2025-11-26T13:53:04"/>
    <d v="2025-11-26T14:06:01"/>
    <d v="2025-11-26T14:05:26"/>
    <m/>
  </r>
  <r>
    <n v="471"/>
    <s v="2. Not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3. Not sure"/>
    <s v="1. Yes"/>
    <s v="2. No"/>
    <s v="4. I’m not sure"/>
    <m/>
    <s v="3. About 3 or 4 weeks - a bit more time to get ready"/>
    <s v="1. Yes"/>
    <s v="1. Yes"/>
    <m/>
    <s v="A discussion"/>
    <m/>
    <m/>
    <m/>
    <s v="3. Not sure"/>
    <s v="3. Not sure"/>
    <m/>
    <m/>
    <m/>
    <s v="I’m not sure"/>
    <m/>
    <m/>
    <s v="3. Not sure"/>
    <s v="3. Not sure"/>
    <m/>
    <s v="I am a child or young person answering for myself"/>
    <s v="Primary school"/>
    <x v="2"/>
    <m/>
    <s v="Dundee City"/>
    <s v="Yes"/>
    <s v="ANON-51P4-YGA2-W"/>
    <n v="838735901"/>
    <m/>
    <d v="2025-11-26T13:53:30"/>
    <d v="2025-11-26T14:06:07"/>
    <d v="2025-11-26T14:05:57"/>
    <m/>
  </r>
  <r>
    <n v="472"/>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1. Yes"/>
    <s v="1. Yes"/>
    <s v="1. Yes"/>
    <s v="4. I’m not sure"/>
    <m/>
    <s v="5. I’m not sure"/>
    <s v="3. Not sure"/>
    <s v="1. Yes"/>
    <s v="A questionnaire"/>
    <m/>
    <s v="An online tool for you to share your ideas"/>
    <m/>
    <m/>
    <s v="1. Yes"/>
    <s v="1. Yes"/>
    <s v="A letter"/>
    <s v="A report"/>
    <m/>
    <m/>
    <m/>
    <m/>
    <s v="1. Yes"/>
    <s v="1. Yes"/>
    <m/>
    <s v="I am a child or young person answering for myself"/>
    <s v="Primary school"/>
    <x v="2"/>
    <m/>
    <s v="Dundee City"/>
    <s v="No"/>
    <s v="ANON-51P4-YGAY-4"/>
    <m/>
    <m/>
    <d v="2025-11-26T13:52:49"/>
    <d v="2025-11-26T14:06:32"/>
    <d v="2025-11-26T14:06:24"/>
    <m/>
  </r>
  <r>
    <n v="473"/>
    <s v="1. Important👍"/>
    <s v="3. I’m not sure 🤷‍♂️"/>
    <s v="1. Important👍"/>
    <s v="1. Important👍"/>
    <s v="3. I’m not sure 🤷‍♂️"/>
    <s v="1. Important👍"/>
    <s v="1. Important👍"/>
    <s v="1. Important👍"/>
    <s v="1. Important👍"/>
    <s v="1. Important👍"/>
    <s v="1. Important👍"/>
    <s v="1. Important👍"/>
    <s v="1. Important👍"/>
    <s v="1. Important👍"/>
    <s v="1. Important👍"/>
    <s v="1. Important👍"/>
    <s v="1. Important👍"/>
    <s v="1. Important👍"/>
    <m/>
    <s v="1. Yes"/>
    <s v="1. Yes"/>
    <s v="1. Yes"/>
    <s v="1. Yes"/>
    <s v="1. At least once every 5 years"/>
    <m/>
    <s v="2. About 2 and a half weeks - the same as it is now"/>
    <s v="1. Yes"/>
    <s v="1. Yes"/>
    <s v="A questionnaire"/>
    <m/>
    <m/>
    <m/>
    <m/>
    <s v="3. Not sure"/>
    <s v="1. Yes"/>
    <s v="A letter"/>
    <m/>
    <m/>
    <m/>
    <m/>
    <m/>
    <s v="3. Not sure"/>
    <s v="1. Yes"/>
    <m/>
    <s v="I am a child or young person answering for myself"/>
    <s v="Primary school"/>
    <x v="2"/>
    <m/>
    <s v="Dundee City"/>
    <s v="Yes"/>
    <s v="ANON-51P4-YGAD-F"/>
    <n v="131753771"/>
    <m/>
    <d v="2025-11-26T13:54:02"/>
    <d v="2025-11-26T14:06:39"/>
    <d v="2025-11-26T14:06:34"/>
    <m/>
  </r>
  <r>
    <n v="474"/>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3. Not sure"/>
    <s v="1. At least once every 5 years"/>
    <m/>
    <s v="1. About 2 days - just enough time to get ready"/>
    <s v="1. Yes"/>
    <s v="1. Yes"/>
    <m/>
    <s v="A discussion"/>
    <s v="An online tool for you to share your ideas"/>
    <m/>
    <m/>
    <s v="3. Not sure"/>
    <s v="1. Yes"/>
    <s v="A letter"/>
    <m/>
    <s v="A video that explains what inspectors found"/>
    <m/>
    <m/>
    <m/>
    <s v="1. Yes"/>
    <s v="1. Yes"/>
    <m/>
    <s v="I am a child or young person answering for myself"/>
    <s v="Primary school"/>
    <x v="2"/>
    <m/>
    <s v="Dundee City"/>
    <s v="Yes"/>
    <s v="ANON-51P4-YGAT-Y"/>
    <n v="17462951"/>
    <m/>
    <d v="2025-11-26T13:53:33"/>
    <d v="2025-11-26T14:07:40"/>
    <d v="2025-11-26T14:07:31"/>
    <m/>
  </r>
  <r>
    <n v="475"/>
    <s v="1. Important👍"/>
    <s v="1. Important👍"/>
    <s v="1. Important👍"/>
    <s v="3. I’m not sure 🤷‍♂️"/>
    <s v="1. Important👍"/>
    <s v="3. I’m not sure 🤷‍♂️"/>
    <s v="1. Important👍"/>
    <s v="1. Important👍"/>
    <s v="1. Important👍"/>
    <s v="1. Important👍"/>
    <s v="1. Important👍"/>
    <s v="3. I’m not sure 🤷‍♂️"/>
    <s v="3. I’m not sure 🤷‍♂️"/>
    <s v="1. Important👍"/>
    <s v="1. Important👍"/>
    <s v="1. Important👍"/>
    <s v="1. Important👍"/>
    <s v="3. I’m not sure 🤷‍♂️"/>
    <s v="not really"/>
    <s v="1. Yes"/>
    <s v="1. Yes"/>
    <s v="1. Yes"/>
    <s v="3. Not sure"/>
    <s v="1. At least once every 5 years"/>
    <m/>
    <s v="3. About 3 or 4 weeks - a bit more time to get ready"/>
    <s v="3. Not sure"/>
    <s v="1. Yes"/>
    <m/>
    <s v="A discussion"/>
    <m/>
    <m/>
    <m/>
    <s v="3. Not sure"/>
    <s v="1. Yes"/>
    <m/>
    <s v="A report"/>
    <m/>
    <m/>
    <m/>
    <m/>
    <s v="1. Yes"/>
    <s v="3. Not sure"/>
    <m/>
    <s v="I am a child or young person answering for myself"/>
    <s v="Primary school"/>
    <x v="2"/>
    <m/>
    <s v="Dundee City"/>
    <s v="No"/>
    <s v="ANON-51P4-YGA6-1"/>
    <m/>
    <m/>
    <d v="2025-11-26T13:55:21"/>
    <d v="2025-11-26T14:08:04"/>
    <d v="2025-11-26T14:08:00"/>
    <m/>
  </r>
  <r>
    <n v="476"/>
    <s v="1. Important👍"/>
    <s v="1. Important👍"/>
    <s v="1. Important👍"/>
    <s v="1. Important👍"/>
    <s v="1. Important👍"/>
    <s v="1. Important👍"/>
    <s v="1. Important👍"/>
    <s v="1. Important👍"/>
    <s v="1. Important👍"/>
    <s v="1. Important👍"/>
    <s v="1. Important👍"/>
    <s v="3. I’m not sure 🤷‍♂️"/>
    <s v="1. Important👍"/>
    <s v="1. Important👍"/>
    <s v="1. Important👍"/>
    <s v="1. Important👍"/>
    <s v="1. Important👍"/>
    <s v="1. Important👍"/>
    <s v="No I don't."/>
    <s v="1. Yes"/>
    <s v="1. Yes"/>
    <s v="1. Yes"/>
    <s v="1. Yes"/>
    <s v="4. I’m not sure"/>
    <s v="1 every year."/>
    <s v="2. About 2 and a half weeks - the same as it is now"/>
    <s v="1. Yes"/>
    <s v="1. Yes"/>
    <m/>
    <s v="A discussion"/>
    <m/>
    <m/>
    <m/>
    <s v="1. Yes"/>
    <s v="1. Yes"/>
    <m/>
    <m/>
    <m/>
    <m/>
    <s v="Other – please write your ideas in the box below"/>
    <s v="email."/>
    <s v="1. Yes"/>
    <s v="1. Yes"/>
    <m/>
    <s v="I am a child or young person answering for myself"/>
    <s v="Primary school"/>
    <x v="2"/>
    <m/>
    <s v="Dundee City"/>
    <s v="Yes"/>
    <s v="ANON-51P4-YGAF-H"/>
    <n v="436343419"/>
    <m/>
    <d v="2025-11-26T13:55:46"/>
    <d v="2025-11-26T14:08:23"/>
    <d v="2025-11-26T14:08:14"/>
    <m/>
  </r>
  <r>
    <n v="478"/>
    <s v="3. I’m not sure 🤷‍♂️"/>
    <s v="1. Important👍"/>
    <s v="3. I’m not sure 🤷‍♂️"/>
    <s v="1. Important👍"/>
    <s v="3. I’m not sure 🤷‍♂️"/>
    <s v="1. Important👍"/>
    <s v="1. Important👍"/>
    <s v="1. Important👍"/>
    <s v="3. I’m not sure 🤷‍♂️"/>
    <s v="1. Important👍"/>
    <s v="1. Important👍"/>
    <s v="3. I’m not sure 🤷‍♂️"/>
    <s v="3. I’m not sure 🤷‍♂️"/>
    <s v="1. Important👍"/>
    <s v="3. I’m not sure 🤷‍♂️"/>
    <s v="1. Important👍"/>
    <s v="3. I’m not sure 🤷‍♂️"/>
    <s v="1. Important👍"/>
    <m/>
    <s v="1. Yes"/>
    <s v="1. Yes"/>
    <s v="2. No"/>
    <s v="2. No"/>
    <s v="4. I’m not sure"/>
    <m/>
    <s v="5. I’m not sure"/>
    <s v="3. Not sure"/>
    <s v="1. Yes"/>
    <s v="A questionnaire"/>
    <m/>
    <m/>
    <m/>
    <m/>
    <s v="3. Not sure"/>
    <s v="3. Not sure"/>
    <s v="A letter"/>
    <m/>
    <m/>
    <m/>
    <m/>
    <m/>
    <s v="3. Not sure"/>
    <s v="3. Not sure"/>
    <m/>
    <s v="I am a child or young person answering for myself"/>
    <s v="Primary school"/>
    <x v="2"/>
    <m/>
    <s v="Dundee City"/>
    <s v="No"/>
    <s v="ANON-51P4-YGAX-3"/>
    <m/>
    <m/>
    <d v="2025-11-26T13:53:50"/>
    <d v="2025-11-26T14:11:29"/>
    <d v="2025-11-26T14:11:19"/>
    <m/>
  </r>
  <r>
    <n v="480"/>
    <s v="1. Important👍"/>
    <s v="1. Important👍"/>
    <s v="1. Important👍"/>
    <s v="1. Important👍"/>
    <s v="1. Important👍"/>
    <s v="1. Important👍"/>
    <s v="3. I’m not sure 🤷‍♂️"/>
    <s v="1. Important👍"/>
    <s v="1. Important👍"/>
    <s v="1. Important👍"/>
    <s v="1. Important👍"/>
    <s v="1. Important👍"/>
    <s v="3. I’m not sure 🤷‍♂️"/>
    <s v="3. I’m not sure 🤷‍♂️"/>
    <s v="1. Important👍"/>
    <s v="3. I’m not sure 🤷‍♂️"/>
    <s v="3. I’m not sure 🤷‍♂️"/>
    <s v="3. I’m not sure 🤷‍♂️"/>
    <s v="How well students interact with each other"/>
    <s v="1. Yes"/>
    <s v="1. Yes"/>
    <s v="3. Not sure"/>
    <s v="3. Not sure"/>
    <s v="1. At least once every 5 years"/>
    <s v="I personally believe that a school inspection should be held every year"/>
    <s v="2. About 2 and a half weeks - the same as it is now"/>
    <s v="1. Yes"/>
    <s v="1. Yes"/>
    <s v="A questionnaire"/>
    <s v="A discussion"/>
    <s v="An online tool for you to share your ideas"/>
    <m/>
    <m/>
    <s v="1. Yes"/>
    <s v="3. Not sure"/>
    <s v="A letter"/>
    <s v="A report"/>
    <s v="A video that explains what inspectors found"/>
    <m/>
    <m/>
    <m/>
    <s v="1. Yes"/>
    <s v="1. Yes"/>
    <m/>
    <s v="I am a child or young person answering for myself"/>
    <s v="Primary school"/>
    <x v="2"/>
    <m/>
    <s v="Dundee City"/>
    <s v="Yes"/>
    <s v="ANON-51P4-YGBY-5"/>
    <n v="374078739"/>
    <m/>
    <d v="2025-11-26T14:01:21"/>
    <d v="2025-11-26T14:14:24"/>
    <d v="2025-11-26T14:14:13"/>
    <m/>
  </r>
  <r>
    <n v="481"/>
    <s v="1. Important👍"/>
    <s v="1. Important👍"/>
    <s v="1. Important👍"/>
    <s v="1. Important👍"/>
    <s v="3. I’m not sure 🤷‍♂️"/>
    <s v="1. Important👍"/>
    <s v="3. I’m not sure 🤷‍♂️"/>
    <s v="1. Important👍"/>
    <s v="1. Important👍"/>
    <s v="1. Important👍"/>
    <s v="1. Important👍"/>
    <s v="4. N/A"/>
    <s v="3. I’m not sure 🤷‍♂️"/>
    <s v="1. Important👍"/>
    <s v="1. Important👍"/>
    <s v="1. Important👍"/>
    <s v="1. Important👍"/>
    <s v="1. Important👍"/>
    <s v="Is your neat or clean"/>
    <s v="3. Not sure"/>
    <s v="1. Yes"/>
    <s v="1. Yes"/>
    <s v="3. Not sure"/>
    <s v="1. At least once every 5 years"/>
    <m/>
    <s v="2. About 2 and a half weeks - the same as it is now"/>
    <s v="1. Yes"/>
    <s v="3. Not sure"/>
    <m/>
    <s v="A discussion"/>
    <m/>
    <m/>
    <m/>
    <s v="1. Yes"/>
    <s v="1. Yes"/>
    <s v="A letter"/>
    <m/>
    <m/>
    <m/>
    <m/>
    <m/>
    <s v="1. Yes"/>
    <s v="3. Not sure"/>
    <m/>
    <s v="I am a child or young person answering for myself"/>
    <s v="Primary school"/>
    <x v="2"/>
    <m/>
    <s v="Dundee City"/>
    <s v="No"/>
    <s v="ANON-51P4-YGA8-3"/>
    <m/>
    <m/>
    <d v="2025-11-26T13:59:17"/>
    <d v="2025-11-26T14:14:51"/>
    <d v="2025-11-26T14:14:41"/>
    <m/>
  </r>
  <r>
    <n v="482"/>
    <s v="1. Important👍"/>
    <s v="1. Important👍"/>
    <s v="1. Important👍"/>
    <s v="1. Important👍"/>
    <s v="1. Important👍"/>
    <s v="1. Important👍"/>
    <s v="1. Important👍"/>
    <s v="1. Important👍"/>
    <s v="1. Important👍"/>
    <s v="1. Important👍"/>
    <s v="1. Important👍"/>
    <s v="1. Important👍"/>
    <s v="1. Important👍"/>
    <s v="1. Important👍"/>
    <s v="1. Important👍"/>
    <s v="1. Important👍"/>
    <s v="1. Important👍"/>
    <s v="1. Important👍"/>
    <s v="I Don't think so."/>
    <s v="1. Yes"/>
    <s v="1. Yes"/>
    <s v="1. Yes"/>
    <s v="3. Not sure"/>
    <s v="4. I’m not sure"/>
    <s v="maybe 1 year?"/>
    <s v="5. I’m not sure"/>
    <s v="1. Yes"/>
    <s v="3. Not sure"/>
    <m/>
    <s v="A discussion"/>
    <m/>
    <m/>
    <m/>
    <s v="1. Yes"/>
    <s v="1. Yes"/>
    <m/>
    <m/>
    <s v="A video that explains what inspectors found"/>
    <m/>
    <m/>
    <m/>
    <s v="3. Not sure"/>
    <s v="1. Yes"/>
    <m/>
    <s v="I am a child or young person answering for myself"/>
    <s v="Primary school"/>
    <x v="2"/>
    <m/>
    <s v="Dundee City"/>
    <s v="Yes"/>
    <s v="ANON-51P4-YGB4-Z"/>
    <n v="684078588"/>
    <m/>
    <d v="2025-11-26T14:01:02"/>
    <d v="2025-11-26T14:15:07"/>
    <d v="2025-11-26T14:13:48"/>
    <m/>
  </r>
  <r>
    <n v="485"/>
    <s v="1. Important👍"/>
    <s v="1. Important👍"/>
    <s v="1. Important👍"/>
    <s v="1. Important👍"/>
    <s v="1. Important👍"/>
    <s v="1. Important👍"/>
    <s v="1. Important👍"/>
    <s v="1. Important👍"/>
    <s v="1. Important👍"/>
    <s v="1. Important👍"/>
    <s v="1. Important👍"/>
    <s v="1. Important👍"/>
    <s v="1. Important👍"/>
    <s v="1. Important👍"/>
    <s v="1. Important👍"/>
    <s v="1. Important👍"/>
    <s v="1. Important👍"/>
    <s v="1. Important👍"/>
    <s v="We would like them to speak to all the children from different faiths and how well they listen to and respect one another.  We would also like them to see how individuals are encouraged to celebrate diversity."/>
    <s v="1. Yes"/>
    <s v="4. Not Answered"/>
    <s v="1. Yes"/>
    <s v="1. Yes"/>
    <s v="1. At least once every 5 years"/>
    <s v="Pupils from other schools should be involved in the inspection process."/>
    <s v="2. About 2 and a half weeks - the same as it is now"/>
    <s v="1. Yes"/>
    <s v="1. Yes"/>
    <m/>
    <s v="A discussion"/>
    <m/>
    <m/>
    <m/>
    <s v="2. No"/>
    <s v="1. Yes"/>
    <s v="A letter"/>
    <m/>
    <s v="A video that explains what inspectors found"/>
    <m/>
    <m/>
    <m/>
    <s v="1. Yes"/>
    <s v="1. Yes"/>
    <m/>
    <s v="I am a child or young person answering for myself"/>
    <s v="Primary school"/>
    <x v="2"/>
    <m/>
    <s v="South Ayrshire"/>
    <s v="Yes"/>
    <s v="ANON-51P4-YGUG-6"/>
    <n v="717293267"/>
    <m/>
    <d v="2025-11-26T08:44:46"/>
    <d v="2025-11-26T14:48:42"/>
    <d v="2025-11-26T14:48:34"/>
    <m/>
  </r>
  <r>
    <n v="464"/>
    <s v="1. Important👍"/>
    <s v="1. Important👍"/>
    <s v="1. Important👍"/>
    <s v="1. Important👍"/>
    <s v="1. Important👍"/>
    <s v="1. Important👍"/>
    <s v="1. Important👍"/>
    <s v="1. Important👍"/>
    <s v="1. Important👍"/>
    <s v="1. Important👍"/>
    <s v="1. Important👍"/>
    <s v="1. Important👍"/>
    <s v="1. Important👍"/>
    <s v="1. Important👍"/>
    <s v="1. Important👍"/>
    <s v="1. Important👍"/>
    <s v="1. Important👍"/>
    <s v="1. Important👍"/>
    <s v="I think that inspectors should be looking at distinctive nature of Catholic Schools. The Gospel values are at the heart of our school communities and it is vital that this is recognised through inspection. The mission of our schools is to develop the whole person - education and pastoral. _x000a_It feels inequitable not to include such a significant part of our school identity in the inspection process."/>
    <s v="1. Yes"/>
    <s v="1. Yes"/>
    <s v="1. Yes"/>
    <s v="1. Yes"/>
    <s v="2. At least once every 7 years"/>
    <s v="It would be great to achieve 5 yearly inspections so that less time elapses in between visits. I recognise how logistically challenging this would be!"/>
    <s v="3. About 3 or 4 weeks - a bit more time to get ready"/>
    <s v="1. Yes"/>
    <s v="1. Yes"/>
    <s v="A questionnaire"/>
    <m/>
    <s v="An online tool for you to share your ideas"/>
    <m/>
    <m/>
    <s v="1. Yes"/>
    <s v="1. Yes"/>
    <s v="A letter"/>
    <s v="A report"/>
    <s v="A video that explains what inspectors found"/>
    <m/>
    <m/>
    <m/>
    <s v="1. Yes"/>
    <s v="1. Yes"/>
    <s v="Be as supportive as possible and celebrate success!"/>
    <s v="I am an adult answering on behalf of a school-age child"/>
    <s v="Primary school"/>
    <x v="2"/>
    <m/>
    <s v="City of Edinburgh"/>
    <s v="Yes"/>
    <s v="ANON-51P4-YGU5-M"/>
    <n v="709027303"/>
    <m/>
    <d v="2025-11-26T09:54:00"/>
    <d v="2025-11-26T10:29:50"/>
    <d v="2025-11-26T10:29:32"/>
    <m/>
  </r>
  <r>
    <n v="280"/>
    <s v="1. Important👍"/>
    <s v="1. Important👍"/>
    <s v="1. Important👍"/>
    <s v="1. Important👍"/>
    <s v="1. Important👍"/>
    <s v="1. Important👍"/>
    <s v="1. Important👍"/>
    <s v="1. Important👍"/>
    <s v="1. Important👍"/>
    <s v="1. Important👍"/>
    <s v="1. Important👍"/>
    <s v="3. I’m not sure 🤷‍♂️"/>
    <s v="1. Important👍"/>
    <s v="1. Important👍"/>
    <s v="1. Important👍"/>
    <s v="1. Important👍"/>
    <s v="1. Important👍"/>
    <s v="1. Important👍"/>
    <s v="Relationships across the school _x000a_Outdoor space and how it used in our learning_x000a_Time to spend not just learning academic stuff but having time to build relationships_x000a_Space around the school inside"/>
    <s v="1. Yes"/>
    <s v="1. Yes"/>
    <s v="3. Not sure"/>
    <s v="2. No"/>
    <s v="1. At least once every 5 years"/>
    <s v="Maybe every 3 years"/>
    <s v="2. About 2 and a half weeks - the same as it is now"/>
    <s v="2. No"/>
    <s v="1. Yes"/>
    <m/>
    <m/>
    <m/>
    <m/>
    <s v="Online questionnaires"/>
    <s v="2. No"/>
    <s v="1. Yes"/>
    <m/>
    <m/>
    <s v="A video that explains what inspectors found"/>
    <m/>
    <m/>
    <m/>
    <s v="1. Yes"/>
    <s v="1. Yes"/>
    <s v="Children talking to them came and take a seat in the lesson, feedback to the children and the teacher what they thought of the lesson."/>
    <s v="I am an adult answering on behalf of a school-age child"/>
    <s v="Primary school"/>
    <x v="2"/>
    <m/>
    <s v="Argyll &amp; Bute"/>
    <s v="Yes"/>
    <s v="ANON-51P4-YH6P-H"/>
    <n v="254204239"/>
    <m/>
    <d v="2025-11-06T11:42:34"/>
    <d v="2025-11-06T12:04:21"/>
    <d v="2025-11-06T12:04:07"/>
    <m/>
  </r>
  <r>
    <n v="8"/>
    <s v="1. Important👍"/>
    <s v="1. Important👍"/>
    <s v="1. Important👍"/>
    <s v="1. Important👍"/>
    <s v="1. Important👍"/>
    <s v="1. Important👍"/>
    <s v="1. Important👍"/>
    <s v="1. Important👍"/>
    <s v="1. Important👍"/>
    <s v="1. Important👍"/>
    <s v="1. Important👍"/>
    <s v="2. Not important👎"/>
    <s v="1. Important👍"/>
    <s v="1. Important👍"/>
    <s v="1. Important👍"/>
    <s v="1. Important👍"/>
    <s v="1. Important👍"/>
    <s v="1. Important👍"/>
    <s v="How well is the school supporting those children with Special Education Needs?"/>
    <s v="1. Yes"/>
    <s v="4. Not Answered"/>
    <s v="1. Yes"/>
    <s v="1. Yes"/>
    <s v="1. At least once every 5 years"/>
    <s v="Unless concerns are raised about the school, every 3-5 years."/>
    <s v="2. About 2 and a half weeks - the same as it is now"/>
    <s v="1. Yes"/>
    <s v="1. Yes"/>
    <m/>
    <s v="A discussion"/>
    <m/>
    <m/>
    <m/>
    <s v="1. Yes"/>
    <s v="1. Yes"/>
    <m/>
    <m/>
    <m/>
    <m/>
    <s v="Other – please write your ideas in the box below"/>
    <s v="For primary children a video would be a great way of communicating how well things went.  For High school pupils, communicate by a letter sent out via email. That way every pupil can be reached."/>
    <s v="1. Yes"/>
    <s v="1. Yes"/>
    <s v="Ensure all voices are heard.  SEN children are often hidden away to do an activity during inspections so they don’t make the class visit look “bad “.  Speak to these children if possible as you’ll get a refreshingly honest response of the school. Don’t let them be hidden away from your visit."/>
    <s v="I am an adult answering on behalf of a school-age child"/>
    <s v="Primary school"/>
    <x v="2"/>
    <m/>
    <s v="Fife"/>
    <s v="Yes"/>
    <s v="ANON-51P4-YHN3-C"/>
    <n v="479323110"/>
    <m/>
    <d v="2025-09-04T10:16:55"/>
    <d v="2025-09-04T10:35:55"/>
    <d v="2025-09-04T10:35:28"/>
    <m/>
  </r>
  <r>
    <n v="190"/>
    <s v="1. Important👍"/>
    <s v="1. Important👍"/>
    <s v="1. Important👍"/>
    <s v="1. Important👍"/>
    <s v="1. Important👍"/>
    <s v="1. Important👍"/>
    <s v="1. Important👍"/>
    <s v="1. Important👍"/>
    <s v="1. Important👍"/>
    <s v="1. Important👍"/>
    <s v="1. Important👍"/>
    <s v="2. Not important👎"/>
    <s v="1. Important👍"/>
    <s v="1. Important👍"/>
    <s v="1. Important👍"/>
    <s v="1. Important👍"/>
    <s v="1. Important👍"/>
    <s v="1. Important👍"/>
    <m/>
    <s v="1. Yes"/>
    <s v="1. Yes"/>
    <s v="2. No"/>
    <s v="1. Yes"/>
    <s v="1. At least once every 5 years"/>
    <s v="I feel once every 5 years but if the school has performed well then perhaps there is less need for revisiting in that time frame. As a reacher, as well as a parent, I know how anxious the current inspection system makes staff feel so those performing well should be allowed to continue as they are."/>
    <s v="3. About 3 or 4 weeks - a bit more time to get ready"/>
    <s v="1. Yes"/>
    <s v="1. Yes"/>
    <s v="A questionnaire"/>
    <m/>
    <s v="An online tool for you to share your ideas"/>
    <m/>
    <m/>
    <s v="2. No"/>
    <s v="1. Yes"/>
    <m/>
    <s v="A report"/>
    <s v="A video that explains what inspectors found"/>
    <m/>
    <m/>
    <s v="Age and stage, younger pupils might need something more user friendly but older pupils could cope with the current system"/>
    <s v="1. Yes"/>
    <s v="1. Yes"/>
    <s v="From personal experience, the current model doesn’t spend much time in class to get the full understanding of what goes on in classes. I work in a secondary school and on the first visit was not observed. In the follow up I was seen for half a lesson so don’t feel that is enough to judge how things work within my department. I’m sure teachers wouldn’t want to be observed more times but maybe bigger inspection teams who can observe more lessons from a variety of staff members and give a fairer view of how the school runs."/>
    <s v="I am an adult answering on behalf of a school-age child"/>
    <s v="Primary school"/>
    <x v="2"/>
    <m/>
    <s v="Angus"/>
    <s v="Yes"/>
    <s v="ANON-51P4-YHBJ-Q"/>
    <n v="80468231"/>
    <m/>
    <d v="2025-10-25T07:28:54"/>
    <d v="2025-10-25T07:40:37"/>
    <d v="2025-10-25T07:39:52"/>
    <m/>
  </r>
  <r>
    <n v="347"/>
    <s v="1. Important👍"/>
    <s v="1. Important👍"/>
    <s v="1. Important👍"/>
    <s v="1. Important👍"/>
    <s v="2. Not important👎"/>
    <s v="1. Important👍"/>
    <s v="1. Important👍"/>
    <s v="1. Important👍"/>
    <s v="1. Important👍"/>
    <s v="1. Important👍"/>
    <s v="1. Important👍"/>
    <s v="2. Not important👎"/>
    <s v="1. Important👍"/>
    <s v="1. Important👍"/>
    <s v="1. Important👍"/>
    <s v="1. Important👍"/>
    <s v="1. Important👍"/>
    <s v="1. Important👍"/>
    <s v="I believe that this is all important but I do think that context is extremely important. I think sometimes themes are difficult to nursery/primary aged children to understand and at times looking at aspects of health and wellbeing and rights need to be considered closely considered in terms of suitability for children to be able to fully understand the what this means (without being coached)."/>
    <s v="1. Yes"/>
    <s v="1. Yes"/>
    <s v="1. Yes"/>
    <s v="1. Yes"/>
    <s v="1. At least once every 5 years"/>
    <s v="I think that more regular inspections would give a more accurate representation of what schools are actually like. I also don’t think that some schools should be given half inspections looking at 2 quality indicators whilst others have a full inspection. This should be the same for all schools to ensure that things are fair."/>
    <s v="1. About 2 days - just enough time to get ready"/>
    <s v="1. Yes"/>
    <s v="2. No"/>
    <m/>
    <s v="A discussion"/>
    <m/>
    <m/>
    <m/>
    <s v="1. Yes"/>
    <s v="1. Yes"/>
    <m/>
    <s v="A report"/>
    <m/>
    <m/>
    <m/>
    <m/>
    <s v="1. Yes"/>
    <s v="1. Yes"/>
    <s v="Having taken part in an inspection as a member of SLT within a school, I believe a proportion of inspectors should come from similar schools within the same authority. Our team took days to understand our authority’s systems, tools, and expectations, and inspectors with similar experience would better grasp our context. Schools should also be able to give honest feedback without fear that it may affect unpublished reports. I value inspection and accountability, but a visit once every 10+ years with weeks of notice does not reflect daily practice."/>
    <s v="I am an adult answering on behalf of a school-age child"/>
    <s v="Primary school"/>
    <x v="2"/>
    <m/>
    <s v="South Lanarkshire"/>
    <s v="No"/>
    <s v="ANON-51P4-YGN3-B"/>
    <m/>
    <m/>
    <d v="2025-11-17T13:46:02"/>
    <d v="2025-11-17T13:59:59"/>
    <d v="2025-11-17T13:59:34"/>
    <m/>
  </r>
  <r>
    <n v="360"/>
    <s v="1. Important👍"/>
    <s v="1. Important👍"/>
    <s v="1. Important👍"/>
    <s v="1. Important👍"/>
    <s v="1. Important👍"/>
    <s v="1. Important👍"/>
    <s v="1. Important👍"/>
    <s v="1. Important👍"/>
    <s v="1. Important👍"/>
    <s v="1. Important👍"/>
    <s v="1. Important👍"/>
    <s v="1. Important👍"/>
    <s v="1. Important👍"/>
    <s v="1. Important👍"/>
    <s v="1. Important👍"/>
    <s v="1. Important👍"/>
    <s v="1. Important👍"/>
    <s v="1. Important👍"/>
    <s v="How well an understanding a school has of neurodevelopmental difference and how this can affect learning styles."/>
    <s v="1. Yes"/>
    <s v="1. Yes"/>
    <s v="2. No"/>
    <s v="1. Yes"/>
    <s v="1. At least once every 5 years"/>
    <s v="Annually would be the gold standard to ensure all schools are performing at a consist level."/>
    <s v="1. About 2 days - just enough time to get ready"/>
    <s v="1. Yes"/>
    <s v="1. Yes"/>
    <m/>
    <m/>
    <s v="An online tool for you to share your ideas"/>
    <m/>
    <m/>
    <s v="1. Yes"/>
    <s v="1. Yes"/>
    <m/>
    <m/>
    <s v="A video that explains what inspectors found"/>
    <m/>
    <m/>
    <m/>
    <s v="1. Yes"/>
    <s v="1. Yes"/>
    <s v="I feel inspections should better reflect the context of socially deprived areas by focusing on progress, wellbeing and relationships rather than just attainment. More attention is needed on how schools support neurodiverse pupils, including sensory needs, flexible approaches, trauma-informed practice and adapted teaching. Inspectors should look at hidden exclusions and behaviour systems that disadvantage ND children. Overall, inspections should recognise each school’s unique challenges and how well they include every learner."/>
    <s v="I am an adult answering on behalf of a school-age child"/>
    <s v="Primary school"/>
    <x v="2"/>
    <m/>
    <s v="Glasgow City"/>
    <s v="Yes"/>
    <s v="ANON-51P4-YGQ3-E"/>
    <n v="493677294"/>
    <m/>
    <d v="2025-11-20T16:07:10"/>
    <d v="2025-11-20T16:26:53"/>
    <d v="2025-11-20T16:26:36"/>
    <m/>
  </r>
  <r>
    <n v="416"/>
    <s v="1. Important👍"/>
    <s v="1. Important👍"/>
    <s v="1. Important👍"/>
    <s v="1. Important👍"/>
    <s v="1. Important👍"/>
    <s v="1. Important👍"/>
    <s v="1. Important👍"/>
    <s v="1. Important👍"/>
    <s v="1. Important👍"/>
    <s v="1. Important👍"/>
    <s v="1. Important👍"/>
    <s v="1. Important👍"/>
    <s v="1. Important👍"/>
    <s v="1. Important👍"/>
    <s v="1. Important👍"/>
    <s v="1. Important👍"/>
    <s v="1. Important👍"/>
    <s v="1. Important👍"/>
    <s v="For Catholic schools, there is so much more such as shared worship, links to our local church and Sacraments such as First Communion._x000a__x000a_Inspections only see a snapshot - I am not sure how you get round that but they don't see the great things that go on the rest of the year too."/>
    <s v="1. Yes"/>
    <s v="1. Yes"/>
    <s v="1. Yes"/>
    <s v="1. Yes"/>
    <s v="2. At least once every 7 years"/>
    <s v="Too long between inspections and people don't know what to expect. Pupils have moved on and maybe teachers too. Too often makes it really stressful for everyone._x000a__x000a_Maybe a full inspection every 7 or so years and then some kind of evidence based questionnaire that needs to be completed between times?"/>
    <s v="3. About 3 or 4 weeks - a bit more time to get ready"/>
    <s v="1. Yes"/>
    <s v="4. Not Answered"/>
    <s v="A questionnaire"/>
    <s v="A discussion"/>
    <s v="An online tool for you to share your ideas"/>
    <m/>
    <m/>
    <s v="2. No"/>
    <s v="1. Yes"/>
    <s v="A letter"/>
    <s v="A report"/>
    <s v="A video that explains what inspectors found"/>
    <m/>
    <m/>
    <m/>
    <s v="1. Yes"/>
    <s v="1. Yes"/>
    <s v="I think that inspections are needed but think that they can cause a lot of stress and pressure on schools. _x000a_When passing judgement on the school environment, condition or resources, a distinction must be made between what is the gift of the headteacher and what really is the responsibility of the local authority’  _x000a_I think the positive gradings are good ie excellent, good but I think it would be really upsetting to receive weak or unsatisfactory especially as the newspapers share it and your school gets a bad reputation without being able to fix it.  Maybe when the grading is not good, no grade is issued but schools get a chance to fix what is wrong first and then they get inspected again?"/>
    <s v="I am an adult answering on behalf of a school-age child"/>
    <s v="Primary school"/>
    <x v="2"/>
    <m/>
    <s v="Argyll &amp; Bute"/>
    <s v="Yes"/>
    <s v="ANON-51P4-YGEZ-9"/>
    <n v="51903629"/>
    <m/>
    <d v="2025-11-24T12:19:45"/>
    <d v="2025-11-24T12:30:07"/>
    <d v="2025-11-24T12:30:00"/>
    <m/>
  </r>
  <r>
    <n v="16"/>
    <s v="1. Important👍"/>
    <s v="1. Important👍"/>
    <s v="1. Important👍"/>
    <s v="1. Important👍"/>
    <s v="1. Important👍"/>
    <s v="1. Important👍"/>
    <s v="1. Important👍"/>
    <s v="1. Important👍"/>
    <s v="1. Important👍"/>
    <s v="1. Important👍"/>
    <s v="1. Important👍"/>
    <s v="3. I’m not sure 🤷‍♂️"/>
    <s v="1. Important👍"/>
    <s v="1. Important👍"/>
    <s v="1. Important👍"/>
    <s v="1. Important👍"/>
    <s v="1. Important👍"/>
    <s v="1. Important👍"/>
    <s v="How staff are used in class. Management rarely visit classes and often have little knowledge of how pupils are supported in class."/>
    <s v="1. Yes"/>
    <s v="1. Yes"/>
    <s v="3. Not sure"/>
    <s v="1. Yes"/>
    <s v="1. At least once every 5 years"/>
    <s v="It would appear that many schools have not had inspections for over 10 years."/>
    <s v="1. About 2 days - just enough time to get ready"/>
    <s v="1. Yes"/>
    <s v="3. Not sure"/>
    <m/>
    <s v="A discussion"/>
    <m/>
    <m/>
    <m/>
    <s v="1. Yes"/>
    <s v="2. No"/>
    <m/>
    <m/>
    <m/>
    <s v="I’m not sure"/>
    <m/>
    <m/>
    <s v="1. Yes"/>
    <s v="2. No"/>
    <s v="It would appear that many inspectors have not taught in recent years and  that they are removed from the realities of teaching today and how children and parents are. Looking at inspectors reports you often get a feeling that they forget that children deserve to be taught to a high standard."/>
    <s v="I am an adult answering on behalf of a school-age child"/>
    <s v="Primary school"/>
    <x v="2"/>
    <m/>
    <s v="South Ayrshire"/>
    <s v="No"/>
    <s v="ANON-51P4-YHJD-S"/>
    <m/>
    <m/>
    <d v="2025-09-07T17:25:12"/>
    <d v="2025-09-07T17:37:21"/>
    <d v="2025-09-07T17:37:07"/>
    <m/>
  </r>
  <r>
    <n v="382"/>
    <s v="1. Important👍"/>
    <s v="1. Important👍"/>
    <s v="1. Important👍"/>
    <s v="1. Important👍"/>
    <s v="1. Important👍"/>
    <s v="1. Important👍"/>
    <s v="1. Important👍"/>
    <s v="1. Important👍"/>
    <s v="1. Important👍"/>
    <s v="1. Important👍"/>
    <s v="1. Important👍"/>
    <s v="1. Important👍"/>
    <s v="3. I’m not sure 🤷‍♂️"/>
    <s v="1. Important👍"/>
    <s v="1. Important👍"/>
    <s v="1. Important👍"/>
    <s v="1. Important👍"/>
    <s v="1. Important👍"/>
    <s v="The discipline of the teachers, for example how they treat the children who are not acting or behaving properly. What does the teacher do to help them to act better?_x000a__x000a_What we use to learn such as pictures or physical objects."/>
    <s v="3. Not sure"/>
    <s v="1. Yes"/>
    <s v="3. Not sure"/>
    <s v="2. No"/>
    <s v="2. At least once every 7 years"/>
    <s v="Going around the classrooms whilst the teachers are teaching to see how they are doing that."/>
    <s v="2. About 2 and a half weeks - the same as it is now"/>
    <s v="3. Not sure"/>
    <s v="4. Not Answered"/>
    <m/>
    <m/>
    <s v="An online tool for you to share your ideas"/>
    <m/>
    <m/>
    <s v="1. Yes"/>
    <s v="3. Not sure"/>
    <m/>
    <m/>
    <s v="A video that explains what inspectors found"/>
    <m/>
    <m/>
    <m/>
    <s v="1. Yes"/>
    <s v="1. Yes"/>
    <s v="No other ideas."/>
    <s v="I am an adult answering on behalf of a school-age child"/>
    <s v="Primary school"/>
    <x v="2"/>
    <m/>
    <s v="Angus"/>
    <s v="No"/>
    <s v="ANON-51P4-YGWK-C"/>
    <m/>
    <m/>
    <d v="2025-11-24T09:39:33"/>
    <d v="2025-11-24T09:51:22"/>
    <d v="2025-11-24T09:51:07"/>
    <m/>
  </r>
  <r>
    <n v="383"/>
    <s v="1. Important👍"/>
    <s v="1. Important👍"/>
    <s v="1. Important👍"/>
    <s v="1. Important👍"/>
    <s v="1. Important👍"/>
    <s v="1. Important👍"/>
    <s v="1. Important👍"/>
    <s v="1. Important👍"/>
    <s v="1. Important👍"/>
    <s v="1. Important👍"/>
    <s v="1. Important👍"/>
    <s v="1. Important👍"/>
    <s v="1. Important👍"/>
    <s v="1. Important👍"/>
    <s v="1. Important👍"/>
    <s v="1. Important👍"/>
    <s v="1. Important👍"/>
    <s v="1. Important👍"/>
    <s v="Check if everything is clean._x000a__x000a_Ask children how they enjoy school."/>
    <s v="1. Yes"/>
    <s v="1. Yes"/>
    <s v="2. No"/>
    <s v="3. Not sure"/>
    <s v="1. At least once every 5 years"/>
    <s v="Observe learning throughout the whole school._x000a__x000a_Whole class survey."/>
    <s v="2. About 2 and a half weeks - the same as it is now"/>
    <s v="1. Yes"/>
    <s v="1. Yes"/>
    <s v="A questionnaire"/>
    <m/>
    <m/>
    <m/>
    <m/>
    <s v="2. No"/>
    <s v="1. Yes"/>
    <m/>
    <s v="A report"/>
    <m/>
    <m/>
    <m/>
    <m/>
    <s v="1. Yes"/>
    <s v="2. No"/>
    <s v="No."/>
    <s v="I am an adult answering on behalf of a school-age child"/>
    <s v="Primary school"/>
    <x v="2"/>
    <m/>
    <s v="Angus"/>
    <s v="No"/>
    <s v="ANON-51P4-YGWJ-B"/>
    <m/>
    <m/>
    <d v="2025-11-24T09:52:31"/>
    <d v="2025-11-24T10:00:20"/>
    <d v="2025-11-24T10:00:10"/>
    <m/>
  </r>
  <r>
    <n v="393"/>
    <s v="1. Important👍"/>
    <s v="1. Important👍"/>
    <s v="1. Important👍"/>
    <s v="1. Important👍"/>
    <s v="3. I’m not sure 🤷‍♂️"/>
    <s v="1. Important👍"/>
    <s v="1. Important👍"/>
    <s v="3. I’m not sure 🤷‍♂️"/>
    <s v="1. Important👍"/>
    <s v="1. Important👍"/>
    <s v="1. Important👍"/>
    <s v="1. Important👍"/>
    <s v="3. I’m not sure 🤷‍♂️"/>
    <s v="1. Important👍"/>
    <s v="1. Important👍"/>
    <s v="3. I’m not sure 🤷‍♂️"/>
    <s v="1. Important👍"/>
    <s v="1. Important👍"/>
    <s v="Not sure."/>
    <s v="1. Yes"/>
    <s v="3. Not sure"/>
    <s v="2. No"/>
    <s v="2. No"/>
    <s v="1. At least once every 5 years"/>
    <s v="Not sure."/>
    <s v="4. It should be different for each school, depending on what’s going on"/>
    <s v="3. Not sure"/>
    <s v="1. Yes"/>
    <m/>
    <s v="A discussion"/>
    <m/>
    <m/>
    <m/>
    <s v="2. No"/>
    <s v="3. Not sure"/>
    <m/>
    <s v="A report"/>
    <m/>
    <m/>
    <m/>
    <m/>
    <s v="3. Not sure"/>
    <s v="1. Yes"/>
    <s v="No."/>
    <s v="I am an adult answering on behalf of a school-age child"/>
    <s v="Primary school"/>
    <x v="2"/>
    <m/>
    <s v="Angus"/>
    <s v="No"/>
    <s v="ANON-51P4-YGPX-J"/>
    <m/>
    <m/>
    <d v="2025-11-24T11:08:46"/>
    <d v="2025-11-24T11:17:22"/>
    <d v="2025-11-24T11:17:12"/>
    <m/>
  </r>
  <r>
    <n v="395"/>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2. No"/>
    <s v="2. No"/>
    <s v="1. At least once every 5 years"/>
    <s v="No."/>
    <s v="3. About 3 or 4 weeks - a bit more time to get ready"/>
    <s v="2. No"/>
    <s v="2. No"/>
    <m/>
    <s v="A discussion"/>
    <m/>
    <m/>
    <m/>
    <s v="2. No"/>
    <s v="1. Yes"/>
    <m/>
    <m/>
    <s v="A video that explains what inspectors found"/>
    <m/>
    <m/>
    <m/>
    <s v="1. Yes"/>
    <s v="1. Yes"/>
    <s v="No."/>
    <s v="I am an adult answering on behalf of a school-age child"/>
    <s v="Primary school"/>
    <x v="2"/>
    <m/>
    <s v="Angus"/>
    <s v="No"/>
    <s v="ANON-51P4-YGPE-Y"/>
    <m/>
    <m/>
    <d v="2025-11-24T11:17:44"/>
    <d v="2025-11-24T11:25:54"/>
    <d v="2025-11-24T11:25:45"/>
    <m/>
  </r>
  <r>
    <n v="388"/>
    <s v="1. Important👍"/>
    <s v="1. Important👍"/>
    <s v="1. Important👍"/>
    <s v="1. Important👍"/>
    <s v="1. Important👍"/>
    <s v="1. Important👍"/>
    <s v="1. Important👍"/>
    <s v="1. Important👍"/>
    <s v="1. Important👍"/>
    <s v="1. Important👍"/>
    <s v="1. Important👍"/>
    <s v="1. Important👍"/>
    <s v="1. Important👍"/>
    <s v="1. Important👍"/>
    <s v="1. Important👍"/>
    <s v="1. Important👍"/>
    <s v="1. Important👍"/>
    <s v="1. Important👍"/>
    <s v="To look at good posture and body language, and to see if everyone is listening during lessons."/>
    <s v="1. Yes"/>
    <s v="1. Yes"/>
    <s v="1. Yes"/>
    <s v="2. No"/>
    <s v="1. At least once every 5 years"/>
    <s v="Not sure."/>
    <s v="3. About 3 or 4 weeks - a bit more time to get ready"/>
    <s v="3. Not sure"/>
    <s v="3. Not sure"/>
    <m/>
    <s v="A discussion"/>
    <m/>
    <m/>
    <m/>
    <s v="1. Yes"/>
    <s v="1. Yes"/>
    <m/>
    <m/>
    <s v="A video that explains what inspectors found"/>
    <m/>
    <m/>
    <m/>
    <s v="1. Yes"/>
    <s v="1. Yes"/>
    <s v="Not sure."/>
    <s v="I am an adult answering on behalf of a school-age child"/>
    <s v="Primary school"/>
    <x v="2"/>
    <m/>
    <s v="Angus"/>
    <s v="No"/>
    <s v="ANON-51P4-YGWV-Q"/>
    <m/>
    <m/>
    <d v="2025-11-24T10:01:00"/>
    <d v="2025-11-24T11:08:13"/>
    <d v="2025-11-24T11:08:02"/>
    <m/>
  </r>
  <r>
    <n v="358"/>
    <s v="1. Important👍"/>
    <s v="1. Important👍"/>
    <s v="1. Important👍"/>
    <s v="1. Important👍"/>
    <s v="1. Important👍"/>
    <s v="1. Important👍"/>
    <s v="3. I’m not sure 🤷‍♂️"/>
    <s v="1. Important👍"/>
    <s v="1. Important👍"/>
    <s v="1. Important👍"/>
    <s v="1. Important👍"/>
    <s v="3. I’m not sure 🤷‍♂️"/>
    <s v="1. Important👍"/>
    <s v="1. Important👍"/>
    <s v="1. Important👍"/>
    <s v="3. I’m not sure 🤷‍♂️"/>
    <s v="1. Important👍"/>
    <s v="1. Important👍"/>
    <s v="What our classrooms are like, are they suitable places to learn. _x000a_What the outdoor spaces are like."/>
    <s v="1. Yes"/>
    <s v="1. Yes"/>
    <s v="2. No"/>
    <s v="2. No"/>
    <s v="1. At least once every 5 years"/>
    <s v="Every year"/>
    <s v="2. About 2 and a half weeks - the same as it is now"/>
    <s v="1. Yes"/>
    <s v="1. Yes"/>
    <m/>
    <s v="A discussion"/>
    <s v="An online tool for you to share your ideas"/>
    <m/>
    <s v="form"/>
    <s v="2. No"/>
    <s v="1. Yes"/>
    <m/>
    <s v="A report"/>
    <s v="A video that explains what inspectors found"/>
    <m/>
    <m/>
    <m/>
    <s v="1. Yes"/>
    <s v="1. Yes"/>
    <s v="Speak to more children"/>
    <s v="I am an adult answering on behalf of a school-age child"/>
    <s v="Primary school"/>
    <x v="2"/>
    <m/>
    <s v="Glasgow City"/>
    <s v="Yes"/>
    <s v="ANON-51P4-YGQN-9"/>
    <n v="271029442"/>
    <m/>
    <d v="2025-11-19T14:11:54"/>
    <d v="2025-11-19T14:24:21"/>
    <d v="2025-11-19T14:24:10"/>
    <m/>
  </r>
  <r>
    <n v="77"/>
    <s v="1. Important👍"/>
    <s v="1. Important👍"/>
    <s v="1. Important👍"/>
    <s v="1. Important👍"/>
    <s v="1. Important👍"/>
    <s v="1. Important👍"/>
    <s v="1. Important👍"/>
    <s v="1. Important👍"/>
    <s v="2. Not important👎"/>
    <s v="2. Not important👎"/>
    <s v="1. Important👍"/>
    <s v="1. Important👍"/>
    <s v="2. Not important👎"/>
    <s v="1. Important👍"/>
    <s v="1. Important👍"/>
    <s v="1. Important👍"/>
    <s v="1. Important👍"/>
    <s v="1. Important👍"/>
    <s v="Unannounced visits are vital to improve confidence and reliability in the inspection process. Schools know in advance when inspections are and are able to make things look very different to the reality._x000a__x000a_Head Teachers are able to choose the parents they want to meet with the inspectors. They are able to manipulate this to ensure that it’s only parents who will give positive feedback."/>
    <s v="1. Yes"/>
    <s v="2. No"/>
    <s v="1. Yes"/>
    <s v="1. Yes"/>
    <s v="1. At least once every 5 years"/>
    <s v="Unannounced inspections need to be in place. A true and accurate account of the running of a school can only be gained if the inspection is unannounced."/>
    <s v="1. About 2 days - just enough time to get ready"/>
    <s v="2. No"/>
    <s v="2. No"/>
    <s v="A questionnaire"/>
    <m/>
    <m/>
    <m/>
    <s v="Questionnaire to be sent directly to parents to ensure an accurate and transparent response"/>
    <s v="2. No"/>
    <s v="1. Yes"/>
    <m/>
    <m/>
    <s v="A video that explains what inspectors found"/>
    <m/>
    <m/>
    <m/>
    <s v="1. Yes"/>
    <s v="1. Yes"/>
    <s v="Unannounced inspections._x000a__x000a_Remove HT involvement _x000a__x000a_Speak to parents that are selected by the inspectors and not the school_x000a__x000a_Pupil views via emails to parents to ensure reliable and truthful responses"/>
    <s v="I am an adult answering on behalf of a school-age child"/>
    <s v="Primary school"/>
    <x v="2"/>
    <m/>
    <s v="Inverclyde"/>
    <s v="No"/>
    <s v="ANON-51P4-YHCM-U"/>
    <m/>
    <m/>
    <d v="2025-10-02T09:34:51"/>
    <d v="2025-10-02T10:04:45"/>
    <d v="2025-10-02T10:04:39"/>
    <m/>
  </r>
  <r>
    <n v="1"/>
    <s v="1. Important👍"/>
    <s v="1. Important👍"/>
    <s v="1. Important👍"/>
    <s v="1. Important👍"/>
    <s v="1. Important👍"/>
    <s v="1. Important👍"/>
    <s v="1. Important👍"/>
    <s v="1. Important👍"/>
    <s v="1. Important👍"/>
    <s v="1. Important👍"/>
    <s v="1. Important👍"/>
    <s v="1. Important👍"/>
    <s v="2. Not important👎"/>
    <s v="1. Important👍"/>
    <s v="1. Important👍"/>
    <s v="1. Important👍"/>
    <s v="1. Important👍"/>
    <s v="1. Important👍"/>
    <m/>
    <s v="3. Not sure"/>
    <s v="1. Yes"/>
    <s v="2. No"/>
    <s v="3. Not sure"/>
    <s v="3. At least once every 10 years"/>
    <m/>
    <s v="5. I’m not sure"/>
    <s v="1. Yes"/>
    <s v="1. Yes"/>
    <m/>
    <m/>
    <s v="An online tool for you to share your ideas"/>
    <m/>
    <m/>
    <s v="2. No"/>
    <s v="1. Yes"/>
    <s v="A letter"/>
    <m/>
    <s v="A video that explains what inspectors found"/>
    <m/>
    <m/>
    <m/>
    <s v="1. Yes"/>
    <s v="1. Yes"/>
    <m/>
    <s v="I am an adult answering on behalf of a school-age child"/>
    <s v="Primary school"/>
    <x v="2"/>
    <m/>
    <s v="Dundee City"/>
    <s v="Yes"/>
    <s v="ANON-51P4-YHNP-9"/>
    <n v="32142806"/>
    <m/>
    <d v="2025-09-03T21:16:57"/>
    <d v="2025-09-03T21:24:29"/>
    <d v="2025-09-03T21:24:14"/>
    <m/>
  </r>
  <r>
    <n v="3"/>
    <s v="1. Important👍"/>
    <s v="1. Important👍"/>
    <s v="1. Important👍"/>
    <s v="1. Important👍"/>
    <s v="1. Important👍"/>
    <s v="1. Important👍"/>
    <s v="1. Important👍"/>
    <s v="1. Important👍"/>
    <s v="1. Important👍"/>
    <s v="1. Important👍"/>
    <s v="1. Important👍"/>
    <s v="1. Important👍"/>
    <s v="1. Important👍"/>
    <s v="1. Important👍"/>
    <s v="1. Important👍"/>
    <s v="1. Important👍"/>
    <s v="1. Important👍"/>
    <s v="1. Important👍"/>
    <s v="Mental health of the children"/>
    <s v="1. Yes"/>
    <s v="1. Yes"/>
    <s v="1. Yes"/>
    <s v="2. No"/>
    <s v="1. At least once every 5 years"/>
    <m/>
    <s v="4. It should be different for each school, depending on what’s going on"/>
    <s v="1. Yes"/>
    <s v="1. Yes"/>
    <m/>
    <m/>
    <s v="An online tool for you to share your ideas"/>
    <m/>
    <m/>
    <s v="1. Yes"/>
    <s v="1. Yes"/>
    <m/>
    <m/>
    <s v="A video that explains what inspectors found"/>
    <m/>
    <m/>
    <m/>
    <s v="1. Yes"/>
    <s v="1. Yes"/>
    <m/>
    <s v="I am an adult answering on behalf of a school-age child"/>
    <s v="Primary school"/>
    <x v="2"/>
    <s v="And secondary"/>
    <s v="Moray"/>
    <s v="Yes"/>
    <s v="ANON-51P4-YHN9-J"/>
    <n v="665061344"/>
    <m/>
    <d v="2025-09-04T07:46:02"/>
    <d v="2025-09-04T07:56:48"/>
    <d v="2025-09-04T07:56:32"/>
    <m/>
  </r>
  <r>
    <n v="7"/>
    <s v="2. Not important👎"/>
    <s v="1. Important👍"/>
    <s v="1. Important👍"/>
    <s v="1. Important👍"/>
    <s v="2. Not important👎"/>
    <s v="1. Important👍"/>
    <s v="1. Important👍"/>
    <s v="1. Important👍"/>
    <s v="1. Important👍"/>
    <s v="1. Important👍"/>
    <s v="2. Not important👎"/>
    <s v="2. Not important👎"/>
    <s v="2. Not important👎"/>
    <s v="1. Important👍"/>
    <s v="1. Important👍"/>
    <s v="2. Not important👎"/>
    <s v="1. Important👍"/>
    <s v="1. Important👍"/>
    <m/>
    <s v="2. No"/>
    <s v="1. Yes"/>
    <s v="2. No"/>
    <s v="2. No"/>
    <s v="3. At least once every 10 years"/>
    <m/>
    <s v="1. About 2 days - just enough time to get ready"/>
    <s v="2. No"/>
    <s v="2. No"/>
    <m/>
    <s v="A discussion"/>
    <m/>
    <m/>
    <m/>
    <s v="2. No"/>
    <s v="2. No"/>
    <m/>
    <m/>
    <s v="A video that explains what inspectors found"/>
    <m/>
    <m/>
    <m/>
    <s v="1. Yes"/>
    <s v="2. No"/>
    <m/>
    <s v="I am an adult answering on behalf of a school-age child"/>
    <s v="Primary school"/>
    <x v="2"/>
    <m/>
    <s v="East Ayrshire"/>
    <s v="Yes"/>
    <s v="ANON-51P4-YHNM-6"/>
    <n v="305112463"/>
    <m/>
    <d v="2025-09-04T08:12:50"/>
    <d v="2025-09-04T09:25:44"/>
    <d v="2025-09-04T08:29:25"/>
    <m/>
  </r>
  <r>
    <n v="11"/>
    <s v="1. Important👍"/>
    <s v="1. Important👍"/>
    <s v="1. Important👍"/>
    <s v="3. I’m not sure 🤷‍♂️"/>
    <s v="3. I’m not sure 🤷‍♂️"/>
    <s v="3. I’m not sure 🤷‍♂️"/>
    <s v="2. Not important👎"/>
    <s v="2. Not important👎"/>
    <s v="2. Not important👎"/>
    <s v="1. Important👍"/>
    <s v="2. Not important👎"/>
    <s v="2. Not important👎"/>
    <s v="3. I’m not sure 🤷‍♂️"/>
    <s v="2. Not important👎"/>
    <s v="1. Important👍"/>
    <s v="2. Not important👎"/>
    <s v="1. Important👍"/>
    <s v="1. Important👍"/>
    <m/>
    <s v="1. Yes"/>
    <s v="2. No"/>
    <s v="2. No"/>
    <s v="2. No"/>
    <s v="3. At least once every 10 years"/>
    <m/>
    <s v="3. About 3 or 4 weeks - a bit more time to get ready"/>
    <s v="1. Yes"/>
    <s v="1. Yes"/>
    <m/>
    <s v="A discussion"/>
    <m/>
    <m/>
    <m/>
    <s v="2. No"/>
    <s v="3. Not sure"/>
    <m/>
    <m/>
    <s v="A video that explains what inspectors found"/>
    <m/>
    <m/>
    <m/>
    <s v="2. No"/>
    <s v="2. No"/>
    <m/>
    <s v="I am an adult answering on behalf of a school-age child"/>
    <s v="Primary school"/>
    <x v="2"/>
    <m/>
    <s v="Dundee City"/>
    <s v="Yes"/>
    <s v="ANON-51P4-YHQW-K"/>
    <n v="708634627"/>
    <m/>
    <d v="2025-09-05T00:13:59"/>
    <d v="2025-09-05T00:17:13"/>
    <d v="2025-09-05T00:17:09"/>
    <m/>
  </r>
  <r>
    <n v="14"/>
    <s v="1. Important👍"/>
    <s v="1. Important👍"/>
    <s v="1. Important👍"/>
    <s v="1. Important👍"/>
    <s v="3. I’m not sure 🤷‍♂️"/>
    <s v="1. Important👍"/>
    <s v="1. Important👍"/>
    <s v="1. Important👍"/>
    <s v="1. Important👍"/>
    <s v="1. Important👍"/>
    <s v="1. Important👍"/>
    <s v="2. Not important👎"/>
    <s v="1. Important👍"/>
    <s v="1. Important👍"/>
    <s v="1. Important👍"/>
    <s v="1. Important👍"/>
    <s v="1. Important👍"/>
    <s v="1. Important👍"/>
    <m/>
    <s v="1. Yes"/>
    <s v="1. Yes"/>
    <s v="1. Yes"/>
    <s v="2. No"/>
    <s v="3. At least once every 10 years"/>
    <m/>
    <s v="3. About 3 or 4 weeks - a bit more time to get ready"/>
    <s v="1. Yes"/>
    <s v="1. Yes"/>
    <s v="A questionnaire"/>
    <s v="A discussion"/>
    <m/>
    <m/>
    <m/>
    <s v="2. No"/>
    <s v="1. Yes"/>
    <m/>
    <s v="A report"/>
    <m/>
    <m/>
    <m/>
    <m/>
    <s v="1. Yes"/>
    <s v="1. Yes"/>
    <m/>
    <s v="I am an adult answering on behalf of a school-age child"/>
    <s v="Primary school"/>
    <x v="2"/>
    <m/>
    <s v="Aberdeenshire"/>
    <s v="Yes"/>
    <s v="ANON-51P4-YHJH-W"/>
    <n v="962118792"/>
    <m/>
    <d v="2025-09-06T16:46:29"/>
    <d v="2025-09-06T16:50:33"/>
    <d v="2025-09-06T16:50:29"/>
    <m/>
  </r>
  <r>
    <n v="17"/>
    <s v="1. Important👍"/>
    <s v="1. Important👍"/>
    <s v="1. Important👍"/>
    <s v="1. Important👍"/>
    <s v="1. Important👍"/>
    <s v="1. Important👍"/>
    <s v="1. Important👍"/>
    <s v="1. Important👍"/>
    <s v="1. Important👍"/>
    <s v="1. Important👍"/>
    <s v="1. Important👍"/>
    <s v="3. I’m not sure 🤷‍♂️"/>
    <s v="1. Important👍"/>
    <s v="1. Important👍"/>
    <s v="1. Important👍"/>
    <s v="1. Important👍"/>
    <s v="1. Important👍"/>
    <s v="1. Important👍"/>
    <s v="The focus on the whole child , not just the academics of school. I would like schools to be inspected on how they welcome their kids at the beginning of the day , how their mental health is acknowledged and supported. If a kid arrives all shaken up after a difficult morning leaving the house - what nurture support do they receive before being expected to focus on sit down lessons ?"/>
    <s v="1. Yes"/>
    <s v="3. Not sure"/>
    <s v="1. Yes"/>
    <s v="1. Yes"/>
    <s v="4. I’m not sure"/>
    <s v="I think more frequent , but maybe shorter , inspections where they focus on less each time they visit but visit more often would benefit everyone. Pupils would be familiar with visitors coming in and not consider it totally out of the norn and staff would get used to their being more visits and perhaps have less stress and anxiety and pressure to present everything perfectly if they were more used to inspectors coming in and knew what they weren't observing everything but a few specifics."/>
    <s v="2. About 2 and a half weeks - the same as it is now"/>
    <s v="1. Yes"/>
    <s v="1. Yes"/>
    <m/>
    <s v="A discussion"/>
    <m/>
    <m/>
    <m/>
    <s v="1. Yes"/>
    <s v="1. Yes"/>
    <m/>
    <m/>
    <s v="A video that explains what inspectors found"/>
    <m/>
    <m/>
    <m/>
    <s v="1. Yes"/>
    <s v="1. Yes"/>
    <m/>
    <s v="I am an adult answering on behalf of a school-age child"/>
    <s v="Primary school"/>
    <x v="2"/>
    <m/>
    <s v="West Lothian"/>
    <s v="Yes"/>
    <s v="ANON-51P4-YHJM-2"/>
    <n v="548642180"/>
    <m/>
    <d v="2025-09-08T12:07:42"/>
    <d v="2025-09-08T12:21:29"/>
    <d v="2025-09-08T12:21:17"/>
    <m/>
  </r>
  <r>
    <n v="78"/>
    <s v="1. Important👍"/>
    <s v="1. Important👍"/>
    <s v="1. Important👍"/>
    <s v="1. Important👍"/>
    <s v="1. Important👍"/>
    <s v="1. Important👍"/>
    <s v="2. Not important👎"/>
    <s v="1. Important👍"/>
    <s v="1. Important👍"/>
    <s v="1. Important👍"/>
    <s v="1. Important👍"/>
    <s v="2. Not important👎"/>
    <s v="2. Not important👎"/>
    <s v="1. Important👍"/>
    <s v="1. Important👍"/>
    <s v="1. Important👍"/>
    <s v="2. Not important👎"/>
    <s v="1. Important👍"/>
    <m/>
    <s v="1. Yes"/>
    <s v="2. No"/>
    <s v="1. Yes"/>
    <s v="1. Yes"/>
    <s v="1. At least once every 5 years"/>
    <s v="Yearly"/>
    <s v="1. About 2 days - just enough time to get ready"/>
    <s v="1. Yes"/>
    <s v="1. Yes"/>
    <m/>
    <s v="A discussion"/>
    <m/>
    <m/>
    <m/>
    <s v="2. No"/>
    <s v="1. Yes"/>
    <m/>
    <m/>
    <s v="A video that explains what inspectors found"/>
    <m/>
    <m/>
    <m/>
    <s v="1. Yes"/>
    <s v="1. Yes"/>
    <m/>
    <s v="I am an adult answering on behalf of a school-age child"/>
    <s v="Primary school"/>
    <x v="2"/>
    <m/>
    <s v="Inverclyde"/>
    <s v="Yes"/>
    <s v="ANON-51P4-YHCS-1"/>
    <n v="175830453"/>
    <m/>
    <d v="2025-10-02T10:01:04"/>
    <d v="2025-10-02T10:05:36"/>
    <d v="2025-10-02T10:05:26"/>
    <m/>
  </r>
  <r>
    <n v="80"/>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3. Not sure"/>
    <s v="3. Not sure"/>
    <s v="2. No"/>
    <s v="1. At least once every 5 years"/>
    <m/>
    <s v="2. About 2 and a half weeks - the same as it is now"/>
    <s v="1. Yes"/>
    <s v="2. No"/>
    <m/>
    <s v="A discussion"/>
    <m/>
    <m/>
    <m/>
    <s v="1. Yes"/>
    <s v="1. Yes"/>
    <m/>
    <m/>
    <s v="A video that explains what inspectors found"/>
    <m/>
    <m/>
    <m/>
    <s v="1. Yes"/>
    <s v="1. Yes"/>
    <m/>
    <s v="I am an adult answering on behalf of a school-age child"/>
    <s v="Primary school"/>
    <x v="2"/>
    <m/>
    <s v="Angus"/>
    <s v="Yes"/>
    <s v="ANON-51P4-YHC6-4"/>
    <n v="516566405"/>
    <m/>
    <d v="2025-10-02T14:23:15"/>
    <d v="2025-10-02T14:30:48"/>
    <d v="2025-10-02T14:30:45"/>
    <m/>
  </r>
  <r>
    <n v="87"/>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2. No"/>
    <s v="2. No"/>
    <s v="2. No"/>
    <s v="1. At least once every 5 years"/>
    <m/>
    <s v="2. About 2 and a half weeks - the same as it is now"/>
    <s v="1. Yes"/>
    <s v="1. Yes"/>
    <s v="A questionnaire"/>
    <s v="A discussion"/>
    <s v="An online tool for you to share your ideas"/>
    <m/>
    <m/>
    <s v="2. No"/>
    <s v="1. Yes"/>
    <m/>
    <s v="A report"/>
    <s v="A video that explains what inspectors found"/>
    <m/>
    <m/>
    <m/>
    <s v="1. Yes"/>
    <s v="1. Yes"/>
    <m/>
    <s v="I am an adult answering on behalf of a school-age child"/>
    <s v="Primary school"/>
    <x v="2"/>
    <m/>
    <s v="Inverclyde"/>
    <s v="Yes"/>
    <s v="ANON-51P4-YHCJ-R"/>
    <n v="1047674159"/>
    <m/>
    <d v="2025-10-02T22:32:09"/>
    <d v="2025-10-02T22:38:04"/>
    <d v="2025-10-02T22:37:56"/>
    <m/>
  </r>
  <r>
    <n v="89"/>
    <s v="1. Important👍"/>
    <s v="1. Important👍"/>
    <s v="1. Important👍"/>
    <s v="1. Important👍"/>
    <s v="3. I’m not sure 🤷‍♂️"/>
    <s v="1. Important👍"/>
    <s v="1. Important👍"/>
    <s v="1. Important👍"/>
    <s v="1. Important👍"/>
    <s v="1. Important👍"/>
    <s v="1. Important👍"/>
    <s v="1. Important👍"/>
    <s v="1. Important👍"/>
    <s v="1. Important👍"/>
    <s v="1. Important👍"/>
    <s v="1. Important👍"/>
    <s v="1. Important👍"/>
    <s v="1. Important👍"/>
    <s v="Facilities. Access to toilets, play areas etc"/>
    <s v="1. Yes"/>
    <s v="1. Yes"/>
    <s v="1. Yes"/>
    <s v="3. Not sure"/>
    <s v="4. I’m not sure"/>
    <s v="Once a year"/>
    <s v="5. I’m not sure"/>
    <s v="3. Not sure"/>
    <s v="1. Yes"/>
    <m/>
    <s v="A discussion"/>
    <m/>
    <s v="Other – please write your ideas in the box below"/>
    <s v="Draw a picture of it"/>
    <s v="3. Not sure"/>
    <s v="1. Yes"/>
    <m/>
    <m/>
    <s v="A video that explains what inspectors found"/>
    <m/>
    <m/>
    <m/>
    <s v="1. Yes"/>
    <s v="1. Yes"/>
    <m/>
    <s v="I am an adult answering on behalf of a school-age child"/>
    <s v="Primary school"/>
    <x v="2"/>
    <m/>
    <s v="Shetland Islands"/>
    <s v="Yes"/>
    <s v="ANON-51P4-YHE1-1"/>
    <n v="668274040"/>
    <m/>
    <d v="2025-10-08T11:28:19"/>
    <d v="2025-10-08T11:36:37"/>
    <d v="2025-10-08T11:36:32"/>
    <m/>
  </r>
  <r>
    <n v="91"/>
    <s v="1. Important👍"/>
    <s v="1. Important👍"/>
    <s v="1. Important👍"/>
    <s v="1. Important👍"/>
    <s v="1. Important👍"/>
    <s v="1. Important👍"/>
    <s v="1. Important👍"/>
    <s v="1. Important👍"/>
    <s v="1. Important👍"/>
    <s v="1. Important👍"/>
    <s v="1. Important👍"/>
    <s v="3. I’m not sure 🤷‍♂️"/>
    <s v="1. Important👍"/>
    <s v="1. Important👍"/>
    <s v="1. Important👍"/>
    <s v="1. Important👍"/>
    <s v="1. Important👍"/>
    <s v="1. Important👍"/>
    <s v="How children are behaving and what the consequences are for those that are not behaving. _x000a_The atmosphere in the school - is it a positive one?_x000a_Is the building suitable and safe for learning? Is it well kept and maintained?"/>
    <s v="1. Yes"/>
    <s v="1. Yes"/>
    <s v="1. Yes"/>
    <s v="1. Yes"/>
    <s v="1. At least once every 5 years"/>
    <m/>
    <s v="4. It should be different for each school, depending on what’s going on"/>
    <s v="2. No"/>
    <s v="1. Yes"/>
    <s v="A questionnaire"/>
    <s v="A discussion"/>
    <m/>
    <m/>
    <m/>
    <s v="2. No"/>
    <s v="1. Yes"/>
    <m/>
    <m/>
    <s v="A video that explains what inspectors found"/>
    <m/>
    <m/>
    <m/>
    <s v="1. Yes"/>
    <s v="1. Yes"/>
    <m/>
    <s v="I am an adult answering on behalf of a school-age child"/>
    <s v="Primary school"/>
    <x v="2"/>
    <m/>
    <s v="Highland"/>
    <s v="Yes"/>
    <s v="ANON-51P4-YHEH-R"/>
    <n v="822985964"/>
    <m/>
    <d v="2025-10-08T11:51:08"/>
    <d v="2025-10-08T12:02:33"/>
    <d v="2025-10-08T12:02:26"/>
    <m/>
  </r>
  <r>
    <n v="162"/>
    <s v="1. Important👍"/>
    <s v="1. Important👍"/>
    <s v="1. Important👍"/>
    <s v="1. Important👍"/>
    <s v="1. Important👍"/>
    <s v="1. Important👍"/>
    <s v="1. Important👍"/>
    <s v="1. Important👍"/>
    <s v="1. Important👍"/>
    <s v="1. Important👍"/>
    <s v="1. Important👍"/>
    <s v="1. Important👍"/>
    <s v="1. Important👍"/>
    <s v="1. Important👍"/>
    <s v="1. Important👍"/>
    <s v="1. Important👍"/>
    <s v="1. Important👍"/>
    <s v="1. Important👍"/>
    <s v="I think all of the above are important but it doesn’t give you the option to highlight which areas are potentially more important and should receive greater focus during an inspection. Therefore, I’m not sure how useful this feedback will be."/>
    <s v="1. Yes"/>
    <s v="1. Yes"/>
    <s v="1. Yes"/>
    <s v="2. No"/>
    <s v="1. At least once every 5 years"/>
    <s v="More regular inspections would perhaps in the long term remove some of the overwhelming stress and anxiety from school staff who feel obliged to go ‘above and beyond’ for one big inspection every ten or so years, which is the current system. To achieve this, smaller inspection teams, more focused inspections, or utilising local peer headteachers may be required."/>
    <s v="3. About 3 or 4 weeks - a bit more time to get ready"/>
    <s v="1. Yes"/>
    <s v="2. No"/>
    <m/>
    <s v="A discussion"/>
    <m/>
    <s v="Other – please write your ideas in the box below"/>
    <s v="It is important that inspectors do not take the word of one or two children as absolute truth e.g. a child saying ‘we don’t do science’ when, according to multiple other sources of evidence, they clearly do. Yes, some work could be done to help a child understand that they are/have been learning science, but these situations will inevitably arise and should be approached with an open mind."/>
    <s v="2. No"/>
    <s v="1. Yes"/>
    <s v="A letter"/>
    <m/>
    <s v="A video that explains what inspectors found"/>
    <m/>
    <m/>
    <m/>
    <s v="1. Yes"/>
    <s v="1. Yes"/>
    <m/>
    <s v="I am an adult answering on behalf of a school-age child"/>
    <s v="Primary school"/>
    <x v="2"/>
    <m/>
    <s v="Dumfries &amp; Galloway"/>
    <s v="Yes"/>
    <s v="ANON-51P4-YHA9-5"/>
    <n v="530869806"/>
    <m/>
    <d v="2025-10-23T07:59:46"/>
    <d v="2025-10-23T08:33:54"/>
    <d v="2025-10-23T08:33:44"/>
    <m/>
  </r>
  <r>
    <n v="247"/>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1. Yes"/>
    <s v="1. At least once every 5 years"/>
    <m/>
    <s v="4. It should be different for each school, depending on what’s going on"/>
    <s v="1. Yes"/>
    <s v="1. Yes"/>
    <s v="A questionnaire"/>
    <m/>
    <m/>
    <m/>
    <m/>
    <s v="2. No"/>
    <s v="1. Yes"/>
    <m/>
    <m/>
    <s v="A video that explains what inspectors found"/>
    <m/>
    <m/>
    <m/>
    <s v="1. Yes"/>
    <s v="1. Yes"/>
    <m/>
    <s v="I am an adult answering on behalf of a school-age child"/>
    <s v="Primary school"/>
    <x v="2"/>
    <m/>
    <s v="East Renfrewshire"/>
    <s v="Yes"/>
    <s v="ANON-51P4-YH3Z-R"/>
    <n v="1043291753"/>
    <m/>
    <d v="2025-10-30T13:47:45"/>
    <d v="2025-10-30T14:00:32"/>
    <d v="2025-10-30T14:00:21"/>
    <m/>
  </r>
  <r>
    <n v="276"/>
    <s v="1. Important👍"/>
    <s v="1. Important👍"/>
    <s v="1. Important👍"/>
    <s v="1. Important👍"/>
    <s v="1. Important👍"/>
    <s v="1. Important👍"/>
    <s v="4. N/A"/>
    <s v="1. Important👍"/>
    <s v="1. Important👍"/>
    <s v="1. Important👍"/>
    <s v="1. Important👍"/>
    <s v="1. Important👍"/>
    <s v="1. Important👍"/>
    <s v="1. Important👍"/>
    <s v="1. Important👍"/>
    <s v="1. Important👍"/>
    <s v="3. I’m not sure 🤷‍♂️"/>
    <s v="1. Important👍"/>
    <m/>
    <s v="1. Yes"/>
    <s v="1. Yes"/>
    <s v="1. Yes"/>
    <s v="1. Yes"/>
    <s v="1. At least once every 5 years"/>
    <m/>
    <s v="2. About 2 and a half weeks - the same as it is now"/>
    <s v="1. Yes"/>
    <s v="1. Yes"/>
    <m/>
    <s v="A discussion"/>
    <m/>
    <m/>
    <m/>
    <s v="1. Yes"/>
    <s v="1. Yes"/>
    <m/>
    <m/>
    <s v="A video that explains what inspectors found"/>
    <m/>
    <m/>
    <m/>
    <s v="1. Yes"/>
    <s v="1. Yes"/>
    <m/>
    <s v="I am an adult answering on behalf of a school-age child"/>
    <s v="Primary school"/>
    <x v="2"/>
    <m/>
    <s v="North Ayrshire"/>
    <s v="Yes"/>
    <s v="ANON-51P4-YH1Z-P"/>
    <n v="520041646"/>
    <m/>
    <d v="2025-11-01T14:08:00"/>
    <d v="2025-11-01T14:21:02"/>
    <d v="2025-11-01T14:20:55"/>
    <m/>
  </r>
  <r>
    <n v="277"/>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1. Yes"/>
    <s v="3. Not sure"/>
    <s v="3. Not sure"/>
    <s v="1. At least once every 5 years"/>
    <m/>
    <s v="4. It should be different for each school, depending on what’s going on"/>
    <s v="1. Yes"/>
    <s v="1. Yes"/>
    <s v="A questionnaire"/>
    <m/>
    <m/>
    <m/>
    <m/>
    <s v="2. No"/>
    <s v="1. Yes"/>
    <m/>
    <s v="A report"/>
    <m/>
    <m/>
    <m/>
    <m/>
    <s v="1. Yes"/>
    <s v="1. Yes"/>
    <m/>
    <s v="I am an adult answering on behalf of a school-age child"/>
    <s v="Primary school"/>
    <x v="2"/>
    <m/>
    <s v="Angus"/>
    <s v="Yes"/>
    <s v="ANON-51P4-YH1G-3"/>
    <n v="1037000164"/>
    <m/>
    <d v="2025-11-04T09:02:13"/>
    <d v="2025-11-04T09:08:02"/>
    <d v="2025-11-04T09:07:52"/>
    <m/>
  </r>
  <r>
    <n v="278"/>
    <s v="1. Important👍"/>
    <s v="1. Important👍"/>
    <s v="1. Important👍"/>
    <s v="1. Important👍"/>
    <s v="1. Important👍"/>
    <s v="1. Important👍"/>
    <s v="1. Important👍"/>
    <s v="1. Important👍"/>
    <s v="1. Important👍"/>
    <s v="1. Important👍"/>
    <s v="1. Important👍"/>
    <s v="1. Important👍"/>
    <s v="1. Important👍"/>
    <s v="1. Important👍"/>
    <s v="1. Important👍"/>
    <s v="1. Important👍"/>
    <s v="1. Important👍"/>
    <s v="1. Important👍"/>
    <s v="They should turn up without warning."/>
    <s v="1. Yes"/>
    <s v="1. Yes"/>
    <s v="1. Yes"/>
    <s v="2. No"/>
    <s v="1. At least once every 5 years"/>
    <s v="Every 3/4 years - mixed a response"/>
    <s v="1. About 2 days - just enough time to get ready"/>
    <s v="1. Yes"/>
    <s v="2. No"/>
    <m/>
    <s v="A discussion"/>
    <m/>
    <m/>
    <m/>
    <s v="1. Yes"/>
    <s v="3. Not sure"/>
    <m/>
    <s v="A report"/>
    <m/>
    <m/>
    <m/>
    <m/>
    <s v="1. Yes"/>
    <s v="3. Not sure"/>
    <m/>
    <s v="I am an adult answering on behalf of a school-age child"/>
    <s v="Primary school"/>
    <x v="2"/>
    <m/>
    <s v="Argyll &amp; Bute"/>
    <s v="Yes"/>
    <s v="ANON-51P4-YH15-H"/>
    <n v="101146892"/>
    <m/>
    <d v="2025-11-04T13:09:30"/>
    <d v="2025-11-04T14:59:45"/>
    <d v="2025-11-04T14:59:28"/>
    <m/>
  </r>
  <r>
    <n v="33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3. Not sure"/>
    <s v="2. At least once every 7 years"/>
    <m/>
    <s v="3. About 3 or 4 weeks - a bit more time to get ready"/>
    <s v="1. Yes"/>
    <s v="1. Yes"/>
    <m/>
    <s v="A discussion"/>
    <m/>
    <m/>
    <m/>
    <s v="3. Not sure"/>
    <s v="1. Yes"/>
    <m/>
    <m/>
    <s v="A video that explains what inspectors found"/>
    <m/>
    <m/>
    <m/>
    <s v="3. Not sure"/>
    <s v="1. Yes"/>
    <m/>
    <s v="I am an adult answering on behalf of a school-age child"/>
    <s v="Primary school"/>
    <x v="2"/>
    <m/>
    <s v="North Lanarkshire"/>
    <s v="Yes"/>
    <s v="ANON-51P4-YHS3-H"/>
    <n v="14710543"/>
    <m/>
    <d v="2025-11-12T14:44:15"/>
    <d v="2025-11-12T14:47:31"/>
    <d v="2025-11-12T14:47:24"/>
    <m/>
  </r>
  <r>
    <n v="359"/>
    <s v="1. Important👍"/>
    <s v="1. Important👍"/>
    <s v="1. Important👍"/>
    <s v="1. Important👍"/>
    <s v="1. Important👍"/>
    <s v="1. Important👍"/>
    <s v="1. Important👍"/>
    <s v="1. Important👍"/>
    <s v="1. Important👍"/>
    <s v="1. Important👍"/>
    <s v="1. Important👍"/>
    <s v="1. Important👍"/>
    <s v="3. I’m not sure 🤷‍♂️"/>
    <s v="1. Important👍"/>
    <s v="1. Important👍"/>
    <s v="1. Important👍"/>
    <s v="1. Important👍"/>
    <s v="1. Important👍"/>
    <s v="What things are negatively impacting pupil attainment, e.g. class sizes, distractions in class due to behaviour (by certain individuals), use of phones, bullying etc._x000a_This has been answered based on a secondary school setting."/>
    <s v="1. Yes"/>
    <s v="3. Not sure"/>
    <s v="1. Yes"/>
    <s v="1. Yes"/>
    <s v="1. At least once every 5 years"/>
    <s v="I feel that 5 years is too long. A lot can happen in that time and a pupil could have started and finished school before an inspection even takes place. Once every 2-3 years, I feel would be more appropriate."/>
    <s v="1. About 2 days - just enough time to get ready"/>
    <s v="1. Yes"/>
    <s v="1. Yes"/>
    <s v="A questionnaire"/>
    <s v="A discussion"/>
    <s v="An online tool for you to share your ideas"/>
    <m/>
    <s v="Great to have options and therefore maybe more likely to get responses."/>
    <s v="1. Yes"/>
    <s v="1. Yes"/>
    <m/>
    <s v="A report"/>
    <s v="A video that explains what inspectors found"/>
    <m/>
    <m/>
    <s v="I think the most important thing is that it is discussed in a class setting so that children are aware. If just given a report, they are likely not to read it."/>
    <s v="1. Yes"/>
    <s v="1. Yes"/>
    <m/>
    <s v="I am an adult answering on behalf of a school-age child"/>
    <s v="Primary school"/>
    <x v="2"/>
    <m/>
    <s v="Angus"/>
    <s v="Yes"/>
    <s v="ANON-51P4-YGQ8-K"/>
    <n v="155314892"/>
    <m/>
    <d v="2025-11-20T12:34:06"/>
    <d v="2025-11-20T13:02:24"/>
    <d v="2025-11-20T13:02:06"/>
    <m/>
  </r>
  <r>
    <n v="406"/>
    <s v="1. Important👍"/>
    <s v="1. Important👍"/>
    <s v="1. Important👍"/>
    <s v="1. Important👍"/>
    <s v="1. Important👍"/>
    <s v="1. Important👍"/>
    <s v="1. Important👍"/>
    <s v="3. I’m not sure 🤷‍♂️"/>
    <s v="1. Important👍"/>
    <s v="3. I’m not sure 🤷‍♂️"/>
    <s v="1. Important👍"/>
    <s v="1. Important👍"/>
    <s v="3. I’m not sure 🤷‍♂️"/>
    <s v="3. I’m not sure 🤷‍♂️"/>
    <s v="1. Important👍"/>
    <s v="1. Important👍"/>
    <s v="3. I’m not sure 🤷‍♂️"/>
    <s v="1. Important👍"/>
    <m/>
    <s v="1. Yes"/>
    <s v="1. Yes"/>
    <s v="3. Not sure"/>
    <s v="1. Yes"/>
    <s v="1. At least once every 5 years"/>
    <s v="1 years"/>
    <s v="2. About 2 and a half weeks - the same as it is now"/>
    <s v="3. Not sure"/>
    <s v="1. Yes"/>
    <s v="A questionnaire"/>
    <s v="A discussion"/>
    <m/>
    <m/>
    <m/>
    <s v="1. Yes"/>
    <s v="1. Yes"/>
    <m/>
    <s v="A report"/>
    <m/>
    <s v="I’m not sure"/>
    <m/>
    <m/>
    <s v="1. Yes"/>
    <s v="1. Yes"/>
    <m/>
    <s v="I am an adult answering on behalf of a school-age child"/>
    <s v="Primary school"/>
    <x v="2"/>
    <m/>
    <s v="Angus"/>
    <s v="Yes"/>
    <s v="ANON-51P4-YGCX-5"/>
    <n v="176173572"/>
    <m/>
    <d v="2025-11-24T11:28:52"/>
    <d v="2025-11-24T11:54:53"/>
    <d v="2025-11-24T11:54:05"/>
    <m/>
  </r>
  <r>
    <n v="483"/>
    <s v="1. Important👍"/>
    <s v="1. Important👍"/>
    <s v="1. Important👍"/>
    <s v="1. Important👍"/>
    <s v="1. Important👍"/>
    <s v="1. Important👍"/>
    <s v="1. Important👍"/>
    <s v="3. I’m not sure 🤷‍♂️"/>
    <s v="1. Important👍"/>
    <s v="1. Important👍"/>
    <s v="1. Important👍"/>
    <s v="2. Not important👎"/>
    <s v="3. I’m not sure 🤷‍♂️"/>
    <s v="3. I’m not sure 🤷‍♂️"/>
    <s v="1. Important👍"/>
    <s v="1. Important👍"/>
    <s v="1. Important👍"/>
    <s v="1. Important👍"/>
    <s v="should there be any clubs to get little ones moving and have fun."/>
    <s v="1. Yes"/>
    <s v="1. Yes"/>
    <s v="2. No"/>
    <s v="2. No"/>
    <s v="4. I’m not sure"/>
    <s v="Once every 1-5 years I think"/>
    <s v="5. I’m not sure"/>
    <s v="3. Not sure"/>
    <s v="1. Yes"/>
    <m/>
    <s v="A discussion"/>
    <m/>
    <s v="Other – please write your ideas in the box below"/>
    <m/>
    <s v="2. No"/>
    <s v="1. Yes"/>
    <m/>
    <m/>
    <m/>
    <s v="I’m not sure"/>
    <m/>
    <m/>
    <s v="1. Yes"/>
    <s v="3. Not sure"/>
    <m/>
    <s v="I am an adult answering on behalf of a school-age child"/>
    <s v="Primary school"/>
    <x v="2"/>
    <m/>
    <s v="Dundee City"/>
    <s v="No"/>
    <s v="ANON-51P4-YGBP-V"/>
    <m/>
    <m/>
    <d v="2025-11-26T14:02:30"/>
    <d v="2025-11-26T14:22:34"/>
    <d v="2025-11-26T14:22:27"/>
    <m/>
  </r>
  <r>
    <n v="223"/>
    <s v="1. Important👍"/>
    <s v="1. Important👍"/>
    <s v="1. Important👍"/>
    <s v="1. Important👍"/>
    <s v="1. Important👍"/>
    <s v="1. Important👍"/>
    <s v="1. Important👍"/>
    <s v="1. Important👍"/>
    <s v="1. Important👍"/>
    <s v="1. Important👍"/>
    <s v="1. Important👍"/>
    <s v="1. Important👍"/>
    <s v="1. Important👍"/>
    <s v="1. Important👍"/>
    <s v="1. Important👍"/>
    <s v="1. Important👍"/>
    <s v="1. Important👍"/>
    <s v="1. Important👍"/>
    <s v="Are there any physical hazards of the school building?_x000a_How accurate the performance of the school is during the inspection compared to normal_x000a_How comfortable pupils feel reporting things to their teachers_x000a_Inspectors spending time in social areas at breaks/lunches (canteen)_x000a_How your school deals with bullying and peer-pressure_x000a_How your school keeps you safe and protected from illegal substance use"/>
    <s v="1. Yes"/>
    <s v="2. No"/>
    <s v="1. Yes"/>
    <s v="3. Not sure"/>
    <s v="1. At least once every 5 years"/>
    <s v="Perhaps more frequently (e.g., 2-3 years) so that all pupils will experience an inspection and see the benefits that come as a result of the feedback."/>
    <s v="1. About 2 days - just enough time to get ready"/>
    <s v="2. No"/>
    <s v="1. Yes"/>
    <m/>
    <s v="A discussion"/>
    <s v="An online tool for you to share your ideas"/>
    <m/>
    <s v="Alternative options - prefer a discussion with multiple varied groups of pupils but also all pupils have the opportunity to share via survey. Pupils should get to choose if they want to sign up to the discussions."/>
    <s v="3. Not sure"/>
    <s v="1. Yes"/>
    <m/>
    <s v="A report"/>
    <s v="A video that explains what inspectors found"/>
    <m/>
    <s v="Other – please write your ideas in the box below"/>
    <s v="A range of options so that everyone can access the information."/>
    <s v="1. Yes"/>
    <s v="1. Yes"/>
    <s v="- more frequent _x000a_- more visible inspectors_x000a_- inspector drop-in sessions for pupils _x000a_- assembly for pupils so inspectors can introduce themselves _x000a_- inspector led (rather than school led)"/>
    <s v="I am a child or young person answering for myself"/>
    <s v="Secondary school"/>
    <x v="3"/>
    <m/>
    <s v="West Lothian"/>
    <s v="Yes"/>
    <s v="ANON-51P4-YHTM-C"/>
    <n v="482780232"/>
    <m/>
    <d v="2025-10-29T11:50:29"/>
    <d v="2025-10-29T12:12:48"/>
    <d v="2025-10-29T12:12:20"/>
    <m/>
  </r>
  <r>
    <n v="26"/>
    <s v="3. I’m not sure 🤷‍♂️"/>
    <s v="1. Important👍"/>
    <s v="1. Important👍"/>
    <s v="1. Important👍"/>
    <s v="1. Important👍"/>
    <s v="1. Important👍"/>
    <s v="1. Important👍"/>
    <s v="1. Important👍"/>
    <s v="1. Important👍"/>
    <s v="1. Important👍"/>
    <s v="1. Important👍"/>
    <s v="3. I’m not sure 🤷‍♂️"/>
    <s v="2. Not important👎"/>
    <s v="2. Not important👎"/>
    <s v="3. I’m not sure 🤷‍♂️"/>
    <s v="1. Important👍"/>
    <s v="2. Not important👎"/>
    <s v="1. Important👍"/>
    <m/>
    <s v="1. Yes"/>
    <s v="1. Yes"/>
    <s v="2. No"/>
    <s v="2. No"/>
    <s v="1. At least once every 5 years"/>
    <m/>
    <s v="1. About 2 days - just enough time to get ready"/>
    <s v="2. No"/>
    <s v="1. Yes"/>
    <s v="A questionnaire"/>
    <m/>
    <m/>
    <m/>
    <m/>
    <s v="2. No"/>
    <s v="2. No"/>
    <s v="A letter"/>
    <m/>
    <m/>
    <m/>
    <m/>
    <m/>
    <s v="1. Yes"/>
    <s v="1. Yes"/>
    <s v="&quot;Mystery learner&quot; - young person sent in pretending to join the school_x000a_&quot;Mystery parent&quot;"/>
    <s v="I am a child or young person answering for myself"/>
    <s v="Secondary school"/>
    <x v="3"/>
    <m/>
    <s v="South Lanarkshire"/>
    <s v="Yes"/>
    <s v="ANON-51P4-YHK8-E"/>
    <n v="1025150629"/>
    <m/>
    <d v="2025-09-17T12:23:46"/>
    <d v="2025-09-17T13:00:00"/>
    <d v="2025-09-17T12:59:32"/>
    <m/>
  </r>
  <r>
    <n v="76"/>
    <s v="1. Important👍"/>
    <s v="1. Important👍"/>
    <s v="1. Important👍"/>
    <s v="1. Important👍"/>
    <s v="1. Important👍"/>
    <s v="1. Important👍"/>
    <s v="1. Important👍"/>
    <s v="1. Important👍"/>
    <s v="1. Important👍"/>
    <s v="1. Important👍"/>
    <s v="1. Important👍"/>
    <s v="2. Not important👎"/>
    <s v="1. Important👍"/>
    <s v="1. Important👍"/>
    <s v="1. Important👍"/>
    <s v="1. Important👍"/>
    <s v="1. Important👍"/>
    <s v="1. Important👍"/>
    <s v="- how teachers use language and communicate with pupils in real situations. _x000a_- look at resources that are available."/>
    <s v="1. Yes"/>
    <s v="2. No"/>
    <s v="1. Yes"/>
    <s v="1. Yes"/>
    <s v="1. At least once every 5 years"/>
    <s v="- maybe a visit after an incident has happened_x000a_- 1 year after a change of headteacher"/>
    <s v="4. It should be different for each school, depending on what’s going on"/>
    <s v="2. No"/>
    <s v="1. Yes"/>
    <m/>
    <m/>
    <m/>
    <m/>
    <s v="- hand up questions in classes to ask pupils opinions _x000a_- teachers give opinions of who to choose _x000a_- a variety of types of pupils"/>
    <s v="1. Yes"/>
    <s v="1. Yes"/>
    <m/>
    <s v="A report"/>
    <m/>
    <m/>
    <m/>
    <s v="A short child friendly language report"/>
    <s v="1. Yes"/>
    <s v="1. Yes"/>
    <s v="1-1 chats with students _x000a_speaking to pupils in the class not just formal meetings _x000a_making sure to see a range of year groups and subjects _x000a_focus groups less specific or more of them to get a range of topics"/>
    <s v="I am a child or young person answering for myself"/>
    <s v="Secondary school"/>
    <x v="3"/>
    <m/>
    <s v="Aberdeenshire"/>
    <s v="Yes"/>
    <s v="ANON-51P4-YHCT-2"/>
    <n v="284395476"/>
    <m/>
    <d v="2025-10-01T14:18:05"/>
    <d v="2025-10-01T14:41:46"/>
    <d v="2025-10-01T14:41:37"/>
    <m/>
  </r>
  <r>
    <n v="191"/>
    <s v="1. Important👍"/>
    <s v="1. Important👍"/>
    <s v="1. Important👍"/>
    <s v="1. Important👍"/>
    <s v="3. I’m not sure 🤷‍♂️"/>
    <s v="1. Important👍"/>
    <s v="1. Important👍"/>
    <s v="1. Important👍"/>
    <s v="1. Important👍"/>
    <s v="1. Important👍"/>
    <s v="1. Important👍"/>
    <s v="3. I’m not sure 🤷‍♂️"/>
    <s v="1. Important👍"/>
    <s v="1. Important👍"/>
    <s v="1. Important👍"/>
    <s v="3. I’m not sure 🤷‍♂️"/>
    <s v="1. Important👍"/>
    <s v="1. Important👍"/>
    <s v="Make sure the teachers teach the way they do when you’re not there, _x000a_Things like rules to use the toilet. Make sure all teachers do the same thing. They can’t give reflections for silly things."/>
    <s v="1. Yes"/>
    <s v="2. No"/>
    <s v="1. Yes"/>
    <s v="1. Yes"/>
    <s v="1. At least once every 5 years"/>
    <s v="Have smaller inspections to check in more often"/>
    <s v="1. About 2 days - just enough time to get ready"/>
    <s v="3. Not sure"/>
    <s v="1. Yes"/>
    <m/>
    <m/>
    <m/>
    <m/>
    <s v="Something quick like in phones or tablets that fine in school. They can tell you what they don’t like or like and you look at them"/>
    <s v="3. Not sure"/>
    <s v="1. Yes"/>
    <m/>
    <m/>
    <s v="A video that explains what inspectors found"/>
    <m/>
    <m/>
    <s v="Slides, not a lot of words but things they saw, what you will say needs done and good things"/>
    <s v="1. Yes"/>
    <s v="1. Yes"/>
    <s v="Do some online stuff like calls to check in to speak. We can send pictures or videos to you. _x000a_We don’t want to feel scared to say things to you. _x000a_I annoys me that teachers act differently when you are there. Good teachers stsy the same, the bad teachers always pretend. We need to be able to tell you then if they are being normal or not."/>
    <s v="I am a child or young person answering for myself"/>
    <s v="Secondary school"/>
    <x v="3"/>
    <m/>
    <s v="Aberdeenshire"/>
    <s v="Yes"/>
    <s v="ANON-51P4-YHBA-E"/>
    <n v="71746101"/>
    <m/>
    <d v="2025-10-26T14:27:57"/>
    <d v="2025-10-26T14:41:59"/>
    <d v="2025-10-26T14:41:36"/>
    <m/>
  </r>
  <r>
    <n v="94"/>
    <s v="1. Important👍"/>
    <s v="1. Important👍"/>
    <s v="1. Important👍"/>
    <s v="1. Important👍"/>
    <s v="1. Important👍"/>
    <s v="1. Important👍"/>
    <s v="1. Important👍"/>
    <s v="1. Important👍"/>
    <s v="1. Important👍"/>
    <s v="1. Important👍"/>
    <s v="1. Important👍"/>
    <s v="2. Not important👎"/>
    <s v="2. Not important👎"/>
    <s v="1. Important👍"/>
    <s v="1. Important👍"/>
    <s v="1. Important👍"/>
    <s v="1. Important👍"/>
    <s v="1. Important👍"/>
    <m/>
    <s v="1. Yes"/>
    <s v="1. Yes"/>
    <s v="1. Yes"/>
    <s v="1. Yes"/>
    <s v="1. At least once every 5 years"/>
    <s v="Every 3 years"/>
    <s v="1. About 2 days - just enough time to get ready"/>
    <s v="1. Yes"/>
    <s v="1. Yes"/>
    <m/>
    <s v="A discussion"/>
    <m/>
    <m/>
    <m/>
    <s v="1. Yes"/>
    <s v="1. Yes"/>
    <s v="A letter"/>
    <s v="A report"/>
    <m/>
    <m/>
    <m/>
    <m/>
    <s v="1. Yes"/>
    <s v="1. Yes"/>
    <s v="Every year without notice"/>
    <s v="I am a child or young person answering for myself"/>
    <s v="Secondary school"/>
    <x v="3"/>
    <m/>
    <s v="Scottish Borders"/>
    <s v="Yes"/>
    <s v="ANON-51P4-YHET-4"/>
    <n v="554058355"/>
    <m/>
    <d v="2025-10-08T11:54:34"/>
    <d v="2025-10-08T12:05:25"/>
    <d v="2025-10-08T12:05:21"/>
    <m/>
  </r>
  <r>
    <n v="71"/>
    <s v="1. Important👍"/>
    <s v="1. Important👍"/>
    <s v="1. Important👍"/>
    <s v="1. Important👍"/>
    <s v="1. Important👍"/>
    <s v="1. Important👍"/>
    <s v="1. Important👍"/>
    <s v="1. Important👍"/>
    <s v="1. Important👍"/>
    <s v="1. Important👍"/>
    <s v="1. Important👍"/>
    <s v="2. Not important👎"/>
    <s v="1. Important👍"/>
    <s v="1. Important👍"/>
    <s v="1. Important👍"/>
    <s v="1. Important👍"/>
    <s v="1. Important👍"/>
    <s v="1. Important👍"/>
    <m/>
    <s v="1. Yes"/>
    <s v="2. No"/>
    <s v="1. Yes"/>
    <s v="2. No"/>
    <s v="1. At least once every 5 years"/>
    <m/>
    <s v="2. About 2 and a half weeks - the same as it is now"/>
    <s v="2. No"/>
    <s v="1. Yes"/>
    <m/>
    <s v="A discussion"/>
    <m/>
    <m/>
    <m/>
    <s v="2. No"/>
    <s v="1. Yes"/>
    <m/>
    <s v="A report"/>
    <m/>
    <m/>
    <m/>
    <m/>
    <s v="1. Yes"/>
    <s v="1. Yes"/>
    <s v="Focus on schools with lowest attainment, yearly visits."/>
    <s v="I am a child or young person answering for myself"/>
    <s v="Secondary school"/>
    <x v="3"/>
    <m/>
    <s v="Aberdeen City"/>
    <s v="Yes"/>
    <s v="ANON-51P4-YHPG-2"/>
    <n v="305079861"/>
    <m/>
    <d v="2025-09-30T14:24:00"/>
    <d v="2025-09-30T14:37:17"/>
    <d v="2025-09-30T14:37:12"/>
    <m/>
  </r>
  <r>
    <n v="10"/>
    <s v="1. Important👍"/>
    <s v="1. Important👍"/>
    <s v="1. Important👍"/>
    <s v="1. Important👍"/>
    <s v="1. Important👍"/>
    <s v="1. Important👍"/>
    <s v="1. Important👍"/>
    <s v="1. Important👍"/>
    <s v="1. Important👍"/>
    <s v="1. Important👍"/>
    <s v="1. Important👍"/>
    <s v="1. Important👍"/>
    <s v="2. Not important👎"/>
    <s v="1. Important👍"/>
    <s v="1. Important👍"/>
    <s v="1. Important👍"/>
    <s v="1. Important👍"/>
    <s v="1. Important👍"/>
    <s v="Resources available to support children with additional needs._x000a_Review how money is spent in school to make sure it is correctly spent to support us."/>
    <s v="1. Yes"/>
    <s v="1. Yes"/>
    <s v="2. No"/>
    <s v="2. No"/>
    <s v="1. At least once every 5 years"/>
    <s v="Once per school"/>
    <s v="2. About 2 and a half weeks - the same as it is now"/>
    <s v="1. Yes"/>
    <s v="3. Not sure"/>
    <m/>
    <s v="A discussion"/>
    <m/>
    <m/>
    <s v="In person discussion. Not online."/>
    <s v="2. No"/>
    <s v="1. Yes"/>
    <m/>
    <m/>
    <s v="A video that explains what inspectors found"/>
    <m/>
    <m/>
    <m/>
    <s v="1. Yes"/>
    <s v="1. Yes"/>
    <s v="Give children the option of a form or a discussion. We are all different a quite kid may prefer a from, others prefer to talk it out."/>
    <s v="I am a child or young person answering for myself"/>
    <s v="Secondary school"/>
    <x v="3"/>
    <m/>
    <s v="West Dunbartonshire"/>
    <s v="Yes"/>
    <s v="ANON-51P4-YHQ9-N"/>
    <n v="971977631"/>
    <m/>
    <d v="2025-09-04T20:03:52"/>
    <d v="2025-09-04T20:19:32"/>
    <d v="2025-09-04T20:18:57"/>
    <m/>
  </r>
  <r>
    <n v="226"/>
    <s v="1. Important👍"/>
    <s v="1. Important👍"/>
    <s v="1. Important👍"/>
    <s v="1. Important👍"/>
    <s v="1. Important👍"/>
    <s v="1. Important👍"/>
    <s v="1. Important👍"/>
    <s v="1. Important👍"/>
    <s v="1. Important👍"/>
    <s v="1. Important👍"/>
    <s v="1. Important👍"/>
    <s v="1. Important👍"/>
    <s v="1. Important👍"/>
    <s v="1. Important👍"/>
    <s v="1. Important👍"/>
    <s v="1. Important👍"/>
    <s v="1. Important👍"/>
    <s v="1. Important👍"/>
    <s v="How well your School encompasses different type of sports"/>
    <s v="3. Not sure"/>
    <s v="1. Yes"/>
    <s v="1. Yes"/>
    <s v="3. Not sure"/>
    <s v="1. At least once every 5 years"/>
    <s v="No"/>
    <s v="1. About 2 days - just enough time to get ready"/>
    <s v="1. Yes"/>
    <s v="1. Yes"/>
    <s v="A questionnaire"/>
    <m/>
    <m/>
    <m/>
    <m/>
    <s v="3. Not sure"/>
    <s v="1. Yes"/>
    <m/>
    <m/>
    <m/>
    <m/>
    <s v="Other – please write your ideas in the box below"/>
    <s v="A short Poster that is able to be pinned on to walls._x000a__x000a_That is Clear Conscience And easy to read."/>
    <s v="1. Yes"/>
    <s v="3. Not sure"/>
    <s v="I believe that in the future inspections should be at a short notice involving students of the school to show the real school without giving time for Staff to fix/prepare the school for the inspection."/>
    <s v="I am a child or young person answering for myself"/>
    <s v="Secondary school"/>
    <x v="3"/>
    <m/>
    <s v="Angus"/>
    <s v="Yes"/>
    <s v="ANON-51P4-YHTW-P"/>
    <n v="953290765"/>
    <m/>
    <d v="2025-10-29T17:00:39"/>
    <d v="2025-10-29T17:26:08"/>
    <d v="2025-10-29T17:25:48"/>
    <m/>
  </r>
  <r>
    <n v="10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3. Not sure"/>
    <s v="1. Yes"/>
    <s v="3. Not sure"/>
    <s v="1. At least once every 5 years"/>
    <m/>
    <s v="2. About 2 and a half weeks - the same as it is now"/>
    <s v="1. Yes"/>
    <s v="1. Yes"/>
    <m/>
    <s v="A discussion"/>
    <m/>
    <m/>
    <m/>
    <s v="2. No"/>
    <s v="1. Yes"/>
    <m/>
    <m/>
    <s v="A video that explains what inspectors found"/>
    <m/>
    <m/>
    <m/>
    <s v="1. Yes"/>
    <s v="1. Yes"/>
    <s v="I believe we should have a better explanation of what the inspections are so we have a better understanding of who our guests are and what they are doing."/>
    <s v="I am a child or young person answering for myself"/>
    <s v="Secondary school"/>
    <x v="3"/>
    <m/>
    <s v="Falkirk"/>
    <s v="Yes"/>
    <s v="ANON-51P4-YHEK-U"/>
    <n v="967182889"/>
    <m/>
    <d v="2025-10-08T14:16:33"/>
    <d v="2025-10-08T14:37:56"/>
    <d v="2025-10-08T14:37:46"/>
    <m/>
  </r>
  <r>
    <n v="95"/>
    <s v="1. Important👍"/>
    <s v="3. I’m not sure 🤷‍♂️"/>
    <s v="2. Not important👎"/>
    <s v="1. Important👍"/>
    <s v="1. Important👍"/>
    <s v="1. Important👍"/>
    <s v="1. Important👍"/>
    <s v="2. Not important👎"/>
    <s v="1. Important👍"/>
    <s v="1. Important👍"/>
    <s v="1. Important👍"/>
    <s v="2. Not important👎"/>
    <s v="1. Important👍"/>
    <s v="3. I’m not sure 🤷‍♂️"/>
    <s v="2. Not important👎"/>
    <s v="1. Important👍"/>
    <s v="3. I’m not sure 🤷‍♂️"/>
    <s v="1. Important👍"/>
    <s v="Im not sure if this fits the question, but they should ask the pupils if the teachers and adults behave extremely differently when the inspectors in school"/>
    <s v="1. Yes"/>
    <s v="3. Not sure"/>
    <s v="2. No"/>
    <s v="2. No"/>
    <s v="1. At least once every 5 years"/>
    <s v="I think that it should be every couple of years"/>
    <s v="1. About 2 days - just enough time to get ready"/>
    <s v="2. No"/>
    <s v="1. Yes"/>
    <m/>
    <s v="A discussion"/>
    <m/>
    <m/>
    <s v="I feel that if it’s an online questionnaire then people just won’t do it or won’t care about it"/>
    <s v="2. No"/>
    <s v="1. Yes"/>
    <s v="A letter"/>
    <m/>
    <m/>
    <m/>
    <m/>
    <m/>
    <s v="1. Yes"/>
    <s v="1. Yes"/>
    <s v="I feel like when you give schools a lot of notice about when going to inspect the schools then they could be completely different to what they are like on a day to day basis"/>
    <s v="I am a child or young person answering for myself"/>
    <s v="Secondary school"/>
    <x v="3"/>
    <m/>
    <s v="Scottish Borders"/>
    <s v="Yes"/>
    <s v="ANON-51P4-YHEP-Z"/>
    <n v="174918091"/>
    <m/>
    <d v="2025-10-08T11:54:15"/>
    <d v="2025-10-08T12:06:04"/>
    <d v="2025-10-08T12:05:54"/>
    <m/>
  </r>
  <r>
    <n v="104"/>
    <s v="1. Important👍"/>
    <s v="1. Important👍"/>
    <s v="1. Important👍"/>
    <s v="1. Important👍"/>
    <s v="1. Important👍"/>
    <s v="1. Important👍"/>
    <s v="1. Important👍"/>
    <s v="1. Important👍"/>
    <s v="1. Important👍"/>
    <s v="1. Important👍"/>
    <s v="1. Important👍"/>
    <s v="1. Important👍"/>
    <s v="1. Important👍"/>
    <s v="1. Important👍"/>
    <s v="1. Important👍"/>
    <s v="1. Important👍"/>
    <s v="1. Important👍"/>
    <s v="1. Important👍"/>
    <s v="How well pupils are informed about their current level and the reasons of that level/grade"/>
    <s v="1. Yes"/>
    <s v="1. Yes"/>
    <s v="1. Yes"/>
    <s v="1. Yes"/>
    <s v="1. At least once every 5 years"/>
    <s v="I feel like even 5 years is too much I would cut it down to 2 years if possible"/>
    <s v="1. About 2 days - just enough time to get ready"/>
    <s v="2. No"/>
    <s v="1. Yes"/>
    <s v="A questionnaire"/>
    <s v="A discussion"/>
    <m/>
    <s v="Other – please write your ideas in the box below"/>
    <s v="I think an assembly where pupils can scan a qr code and share their ideas"/>
    <s v="2. No"/>
    <s v="1. Yes"/>
    <m/>
    <m/>
    <s v="A video that explains what inspectors found"/>
    <m/>
    <m/>
    <s v="An assembly so that all the pupils can be informed"/>
    <s v="1. Yes"/>
    <s v="1. Yes"/>
    <s v="I feel that all pupils should be made aware of what the inspection means, why it is important and I feel there should be given a full report to the pupils of what the school is doing well and what could be better so that the pupils can help achieve these goals and help the teachers make the school better"/>
    <s v="I am a child or young person answering for myself"/>
    <s v="Secondary school"/>
    <x v="3"/>
    <m/>
    <s v="Falkirk"/>
    <s v="Yes"/>
    <s v="ANON-51P4-YHE8-8"/>
    <n v="247501743"/>
    <m/>
    <d v="2025-10-08T14:13:11"/>
    <d v="2025-10-08T14:37:34"/>
    <d v="2025-10-08T14:37:13"/>
    <m/>
  </r>
  <r>
    <n v="402"/>
    <s v="1. Important👍"/>
    <s v="1. Important👍"/>
    <s v="1. Important👍"/>
    <s v="1. Important👍"/>
    <s v="2. Not important👎"/>
    <s v="2. Not important👎"/>
    <s v="2. Not important👎"/>
    <s v="2. Not important👎"/>
    <s v="1. Important👍"/>
    <s v="1. Important👍"/>
    <s v="1. Important👍"/>
    <s v="2. Not important👎"/>
    <s v="2. Not important👎"/>
    <s v="1. Important👍"/>
    <s v="2. Not important👎"/>
    <s v="1. Important👍"/>
    <s v="2. Not important👎"/>
    <s v="1. Important👍"/>
    <s v="Behaviour in schools is poor. There needs to be a big attempt to raise the standard of this with a consequences based system."/>
    <s v="4. Not Answered"/>
    <s v="2. No"/>
    <s v="1. Yes"/>
    <s v="2. No"/>
    <s v="1. At least once every 5 years"/>
    <s v="Every 2 to 3 years."/>
    <s v="1. About 2 days - just enough time to get ready"/>
    <s v="2. No"/>
    <s v="2. No"/>
    <s v="A questionnaire"/>
    <m/>
    <m/>
    <m/>
    <m/>
    <s v="1. Yes"/>
    <s v="2. No"/>
    <m/>
    <m/>
    <m/>
    <m/>
    <s v="Other – please write your ideas in the box below"/>
    <s v="What's wrong with the main report? Why do you think we can't read it?"/>
    <s v="1. Yes"/>
    <s v="2. No"/>
    <s v="I have family in England and the system there works really well. Why not copy it?"/>
    <s v="I am a child or young person answering for myself"/>
    <s v="Secondary school"/>
    <x v="3"/>
    <m/>
    <s v="Glasgow City"/>
    <s v="Yes"/>
    <s v="ANON-51P4-YGE7-6"/>
    <n v="28326040"/>
    <m/>
    <d v="2025-11-24T11:47:07"/>
    <d v="2025-11-24T11:52:53"/>
    <d v="2025-11-24T11:52:49"/>
    <m/>
  </r>
  <r>
    <n v="86"/>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2. No"/>
    <s v="1. Yes"/>
    <s v="1. At least once every 5 years"/>
    <m/>
    <s v="1. About 2 days - just enough time to get ready"/>
    <s v="1. Yes"/>
    <s v="1. Yes"/>
    <m/>
    <s v="A discussion"/>
    <m/>
    <m/>
    <m/>
    <s v="2. No"/>
    <s v="1. Yes"/>
    <m/>
    <m/>
    <m/>
    <m/>
    <s v="Other – please write your ideas in the box below"/>
    <s v="A presentation presented by pcs."/>
    <s v="1. Yes"/>
    <s v="1. Yes"/>
    <s v="I think children should help inspect the school like they go around different schools alongside the actual inspectors and give their thoughts and opinions on how the school is getting on"/>
    <s v="I am a child or young person answering for myself"/>
    <s v="Secondary school"/>
    <x v="3"/>
    <m/>
    <s v="Angus"/>
    <s v="Yes"/>
    <s v="ANON-51P4-YHCF-M"/>
    <n v="447133262"/>
    <m/>
    <d v="2025-10-02T14:29:09"/>
    <d v="2025-10-02T15:10:56"/>
    <d v="2025-10-02T15:09:36"/>
    <m/>
  </r>
  <r>
    <n v="8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2. No"/>
    <s v="2. At least once every 7 years"/>
    <s v="I think that inspections should take place around every 7 years but if on the school's last inspection and they didn't do well enough then they should get another inspection sooner than in 7 years time."/>
    <s v="3. About 3 or 4 weeks - a bit more time to get ready"/>
    <s v="1. Yes"/>
    <s v="1. Yes"/>
    <m/>
    <s v="A discussion"/>
    <s v="An online tool for you to share your ideas"/>
    <m/>
    <m/>
    <s v="2. No"/>
    <s v="1. Yes"/>
    <m/>
    <s v="A report"/>
    <s v="A video that explains what inspectors found"/>
    <m/>
    <m/>
    <m/>
    <s v="1. Yes"/>
    <s v="1. Yes"/>
    <s v="I think children should help to inspect the school alongside the actual inspectors because then they can give some of their thoughts on how their school is getting on."/>
    <s v="I am a child or young person answering for myself"/>
    <s v="Secondary school"/>
    <x v="3"/>
    <m/>
    <s v="Angus"/>
    <s v="Yes"/>
    <s v="ANON-51P4-YHC8-6"/>
    <n v="7604871"/>
    <m/>
    <d v="2025-10-02T14:30:21"/>
    <d v="2025-10-02T15:10:55"/>
    <d v="2025-10-02T15:09:08"/>
    <m/>
  </r>
  <r>
    <n v="165"/>
    <s v="1. Important👍"/>
    <s v="2. Not important👎"/>
    <s v="1. Important👍"/>
    <s v="1. Important👍"/>
    <s v="1. Important👍"/>
    <s v="3. I’m not sure 🤷‍♂️"/>
    <s v="1. Important👍"/>
    <s v="1. Important👍"/>
    <s v="1. Important👍"/>
    <s v="1. Important👍"/>
    <s v="1. Important👍"/>
    <s v="3. I’m not sure 🤷‍♂️"/>
    <s v="3. I’m not sure 🤷‍♂️"/>
    <s v="1. Important👍"/>
    <s v="1. Important👍"/>
    <s v="1. Important👍"/>
    <s v="1. Important👍"/>
    <s v="3. I’m not sure 🤷‍♂️"/>
    <m/>
    <s v="1. Yes"/>
    <s v="2. No"/>
    <s v="1. Yes"/>
    <s v="1. Yes"/>
    <s v="1. At least once every 5 years"/>
    <m/>
    <s v="4. It should be different for each school, depending on what’s going on"/>
    <s v="1. Yes"/>
    <s v="1. Yes"/>
    <s v="A questionnaire"/>
    <s v="A discussion"/>
    <s v="An online tool for you to share your ideas"/>
    <m/>
    <m/>
    <s v="1. Yes"/>
    <s v="1. Yes"/>
    <s v="A letter"/>
    <m/>
    <m/>
    <m/>
    <m/>
    <m/>
    <s v="1. Yes"/>
    <s v="1. Yes"/>
    <s v="i think schools should be told about an hour before the inspector comes. so they cant hide all there problems as a school."/>
    <s v="I am a child or young person answering for myself"/>
    <s v="Secondary school"/>
    <x v="3"/>
    <m/>
    <s v="Angus"/>
    <s v="Yes"/>
    <s v="ANON-51P4-YHAW-3"/>
    <n v="1068655093"/>
    <m/>
    <d v="2025-10-23T12:37:48"/>
    <d v="2025-10-23T12:45:34"/>
    <d v="2025-10-23T12:45:23"/>
    <m/>
  </r>
  <r>
    <n v="392"/>
    <s v="1. Important👍"/>
    <s v="1. Important👍"/>
    <s v="1. Important👍"/>
    <s v="1. Important👍"/>
    <s v="1. Important👍"/>
    <s v="1. Important👍"/>
    <s v="1. Important👍"/>
    <s v="1. Important👍"/>
    <s v="1. Important👍"/>
    <s v="1. Important👍"/>
    <s v="1. Important👍"/>
    <s v="1. Important👍"/>
    <s v="1. Important👍"/>
    <s v="1. Important👍"/>
    <s v="1. Important👍"/>
    <s v="1. Important👍"/>
    <s v="1. Important👍"/>
    <s v="1. Important👍"/>
    <s v="At the classes and the toilets and the offices"/>
    <s v="1. Yes"/>
    <s v="1. Yes"/>
    <s v="1. Yes"/>
    <s v="1. Yes"/>
    <s v="1. At least once every 5 years"/>
    <m/>
    <s v="1. About 2 days - just enough time to get ready"/>
    <s v="1. Yes"/>
    <s v="1. Yes"/>
    <s v="A questionnaire"/>
    <m/>
    <m/>
    <m/>
    <s v="To be respectful"/>
    <s v="1. Yes"/>
    <s v="3. Not sure"/>
    <m/>
    <m/>
    <m/>
    <s v="I’m not sure"/>
    <m/>
    <m/>
    <s v="1. Yes"/>
    <s v="1. Yes"/>
    <s v="Idk"/>
    <s v="I am a child or young person answering for myself"/>
    <s v="Secondary school"/>
    <x v="3"/>
    <m/>
    <s v="East Lothian"/>
    <s v="No"/>
    <s v="ANON-51P4-YGP3-D"/>
    <m/>
    <m/>
    <d v="2025-11-24T11:14:53"/>
    <d v="2025-11-24T11:17:19"/>
    <d v="2025-11-24T11:17:14"/>
    <m/>
  </r>
  <r>
    <n v="142"/>
    <s v="3. I’m not sure 🤷‍♂️"/>
    <s v="3. I’m not sure 🤷‍♂️"/>
    <s v="3. I’m not sure 🤷‍♂️"/>
    <s v="3. I’m not sure 🤷‍♂️"/>
    <s v="3. I’m not sure 🤷‍♂️"/>
    <s v="3. I’m not sure 🤷‍♂️"/>
    <s v="3. I’m not sure 🤷‍♂️"/>
    <s v="3. I’m not sure 🤷‍♂️"/>
    <s v="3. I’m not sure 🤷‍♂️"/>
    <s v="3. I’m not sure 🤷‍♂️"/>
    <s v="3. I’m not sure 🤷‍♂️"/>
    <s v="3. I’m not sure 🤷‍♂️"/>
    <s v="3. I’m not sure 🤷‍♂️"/>
    <s v="3. I’m not sure 🤷‍♂️"/>
    <s v="3. I’m not sure 🤷‍♂️"/>
    <s v="3. I’m not sure 🤷‍♂️"/>
    <s v="3. I’m not sure 🤷‍♂️"/>
    <s v="3. I’m not sure 🤷‍♂️"/>
    <s v="i don't know soz?"/>
    <s v="3. Not sure"/>
    <s v="1. Yes"/>
    <s v="3. Not sure"/>
    <s v="3. Not sure"/>
    <s v="4. I’m not sure"/>
    <s v="i don't know?"/>
    <s v="5. I’m not sure"/>
    <s v="3. Not sure"/>
    <s v="3. Not sure"/>
    <m/>
    <m/>
    <m/>
    <s v="Other – please write your ideas in the box below"/>
    <s v="i don't know?"/>
    <s v="3. Not sure"/>
    <s v="3. Not sure"/>
    <m/>
    <m/>
    <m/>
    <m/>
    <s v="Other – please write your ideas in the box below"/>
    <s v="not sure?"/>
    <s v="3. Not sure"/>
    <s v="3. Not sure"/>
    <s v="idk?"/>
    <s v="I am a child or young person answering for myself"/>
    <s v="Secondary school"/>
    <x v="3"/>
    <m/>
    <s v="Angus"/>
    <s v="Yes"/>
    <s v="ANON-51P4-YHUR-J"/>
    <n v="203415127"/>
    <m/>
    <d v="2025-10-22T09:12:46"/>
    <d v="2025-10-22T09:21:30"/>
    <d v="2025-10-22T09:21:06"/>
    <m/>
  </r>
  <r>
    <n v="181"/>
    <s v="1. Important👍"/>
    <s v="1. Important👍"/>
    <s v="1. Important👍"/>
    <s v="3. I’m not sure 🤷‍♂️"/>
    <s v="3. I’m not sure 🤷‍♂️"/>
    <s v="1. Important👍"/>
    <s v="1. Important👍"/>
    <s v="1. Important👍"/>
    <s v="3. I’m not sure 🤷‍♂️"/>
    <s v="1. Important👍"/>
    <s v="3. I’m not sure 🤷‍♂️"/>
    <s v="1. Important👍"/>
    <s v="3. I’m not sure 🤷‍♂️"/>
    <s v="1. Important👍"/>
    <s v="3. I’m not sure 🤷‍♂️"/>
    <s v="3. I’m not sure 🤷‍♂️"/>
    <s v="1. Important👍"/>
    <s v="1. Important👍"/>
    <s v="I'm not sure i don't think so."/>
    <s v="1. Yes"/>
    <s v="3. Not sure"/>
    <s v="3. Not sure"/>
    <s v="2. No"/>
    <s v="1. At least once every 5 years"/>
    <s v="I don't think it needs to be too often but it still needs to just in case."/>
    <s v="2. About 2 and a half weeks - the same as it is now"/>
    <s v="1. Yes"/>
    <s v="1. Yes"/>
    <m/>
    <s v="A discussion"/>
    <m/>
    <m/>
    <m/>
    <s v="3. Not sure"/>
    <s v="3. Not sure"/>
    <m/>
    <s v="A report"/>
    <m/>
    <s v="I’m not sure"/>
    <m/>
    <m/>
    <s v="1. Yes"/>
    <s v="3. Not sure"/>
    <s v="I'm nor sure"/>
    <s v="I am a child or young person answering for myself"/>
    <s v="Secondary school"/>
    <x v="3"/>
    <m/>
    <s v="Angus"/>
    <s v="Yes"/>
    <s v="ANON-51P4-YHB4-1"/>
    <n v="201584392"/>
    <m/>
    <d v="2025-10-23T12:40:00"/>
    <d v="2025-10-23T12:59:30"/>
    <d v="2025-10-23T12:59:07"/>
    <m/>
  </r>
  <r>
    <n v="182"/>
    <s v="1. Important👍"/>
    <s v="1. Important👍"/>
    <s v="1. Important👍"/>
    <s v="3. I’m not sure 🤷‍♂️"/>
    <s v="3. I’m not sure 🤷‍♂️"/>
    <s v="1. Important👍"/>
    <s v="1. Important👍"/>
    <s v="1. Important👍"/>
    <s v="3. I’m not sure 🤷‍♂️"/>
    <s v="1. Important👍"/>
    <s v="3. I’m not sure 🤷‍♂️"/>
    <s v="1. Important👍"/>
    <s v="3. I’m not sure 🤷‍♂️"/>
    <s v="1. Important👍"/>
    <s v="3. I’m not sure 🤷‍♂️"/>
    <s v="3. I’m not sure 🤷‍♂️"/>
    <s v="1. Important👍"/>
    <s v="1. Important👍"/>
    <s v="im not sure i don't think so."/>
    <s v="1. Yes"/>
    <s v="3. Not sure"/>
    <s v="3. Not sure"/>
    <s v="2. No"/>
    <s v="1. At least once every 5 years"/>
    <s v="i don't think it needs to be too often but it still needs it just in case."/>
    <s v="2. About 2 and a half weeks - the same as it is now"/>
    <s v="1. Yes"/>
    <s v="1. Yes"/>
    <m/>
    <s v="A discussion"/>
    <m/>
    <m/>
    <m/>
    <s v="3. Not sure"/>
    <s v="3. Not sure"/>
    <m/>
    <s v="A report"/>
    <m/>
    <s v="I’m not sure"/>
    <m/>
    <m/>
    <s v="1. Yes"/>
    <s v="3. Not sure"/>
    <s v="i'm not sure."/>
    <s v="I am a child or young person answering for myself"/>
    <s v="Secondary school"/>
    <x v="3"/>
    <m/>
    <s v="Angus"/>
    <s v="Yes"/>
    <s v="ANON-51P4-YHBC-G"/>
    <n v="118846418"/>
    <m/>
    <d v="2025-10-23T12:40:03"/>
    <d v="2025-10-23T12:59:32"/>
    <d v="2025-10-23T12:59:07"/>
    <m/>
  </r>
  <r>
    <n v="128"/>
    <s v="1. Important👍"/>
    <s v="1. Important👍"/>
    <s v="1. Important👍"/>
    <s v="1. Important👍"/>
    <s v="1. Important👍"/>
    <s v="1. Important👍"/>
    <s v="1. Important👍"/>
    <s v="1. Important👍"/>
    <s v="1. Important👍"/>
    <s v="1. Important👍"/>
    <s v="1. Important👍"/>
    <s v="3. I’m not sure 🤷‍♂️"/>
    <s v="1. Important👍"/>
    <s v="1. Important👍"/>
    <s v="3. I’m not sure 🤷‍♂️"/>
    <s v="1. Important👍"/>
    <s v="1. Important👍"/>
    <s v="1. Important👍"/>
    <s v="I think inspectors should also look at how students’ ideas are listened to, how schools let us be creative and do things we enjoy, and how schools help us get ready for life after school. They should also see how schools work with the community and charities, like volunteering or doing the Duke of Edinburgh’s Award, which helps us learn teamwork and responsibility."/>
    <s v="1. Yes"/>
    <s v="3. Not sure"/>
    <s v="3. Not sure"/>
    <s v="1. Yes"/>
    <s v="1. At least once every 5 years"/>
    <s v="Yes I think if possible once every year because it’s important the schools are held to standard as much as possible. As well as this i would just like to add on the last questions I think normal teachers should get their input not just higher up because they are usually the ones who impact the students the greatest."/>
    <s v="4. It should be different for each school, depending on what’s going on"/>
    <s v="2. No"/>
    <s v="1. Yes"/>
    <m/>
    <s v="A discussion"/>
    <m/>
    <m/>
    <s v="Pull out 2 students from the same set at different times and do this for every year ( so about 10 per year ) and get their opinion so you get a wide range of voices"/>
    <s v="2. No"/>
    <s v="1. Yes"/>
    <s v="A letter"/>
    <m/>
    <s v="A video that explains what inspectors found"/>
    <m/>
    <m/>
    <m/>
    <s v="1. Yes"/>
    <s v="1. Yes"/>
    <s v="Make sure to get the opinions of loads of students and lower down teachers as they get affected far more. Have inspectors sit I’m on s3 and above classes to see the way the n4 to advanced higher curriculum is bieng taught. Ask about not just education but when interviewing students the rights respect and experiences they’ve had. Put out a short forms to the P.S.E classes to make sure you get an all rounded perspective. Look more at the clubs and initiative taken by students and give those teachers more credit if bieng done well. Look at equal opportunity for everyone."/>
    <s v="I am a child or young person answering for myself"/>
    <s v="Secondary school"/>
    <x v="3"/>
    <m/>
    <s v="Falkirk"/>
    <s v="No"/>
    <s v="ANON-51P4-YHDZ-9"/>
    <m/>
    <m/>
    <d v="2025-10-10T12:11:18"/>
    <d v="2025-10-10T13:58:11"/>
    <d v="2025-10-10T13:58:02"/>
    <m/>
  </r>
  <r>
    <n v="198"/>
    <s v="1. Important👍"/>
    <s v="1. Important👍"/>
    <s v="1. Important👍"/>
    <s v="1. Important👍"/>
    <s v="1. Important👍"/>
    <s v="1. Important👍"/>
    <s v="1. Important👍"/>
    <s v="1. Important👍"/>
    <s v="1. Important👍"/>
    <s v="1. Important👍"/>
    <s v="1. Important👍"/>
    <s v="1. Important👍"/>
    <s v="1. Important👍"/>
    <s v="1. Important👍"/>
    <s v="1. Important👍"/>
    <s v="1. Important👍"/>
    <s v="1. Important👍"/>
    <s v="1. Important👍"/>
    <s v="What the school does to improve and promote positive relationships between pupils and teachers, pupil friendships."/>
    <s v="1. Yes"/>
    <s v="1. Yes"/>
    <s v="1. Yes"/>
    <s v="1. Yes"/>
    <s v="1. At least once every 5 years"/>
    <m/>
    <s v="2. About 2 and a half weeks - the same as it is now"/>
    <s v="2. No"/>
    <s v="1. Yes"/>
    <m/>
    <s v="A discussion"/>
    <m/>
    <m/>
    <m/>
    <s v="2. No"/>
    <s v="1. Yes"/>
    <m/>
    <s v="A report"/>
    <m/>
    <m/>
    <m/>
    <m/>
    <s v="1. Yes"/>
    <s v="1. Yes"/>
    <s v="Making the inspections a more friendly process, because currently they feel very professional and you cant truly act like you normally do around the inspectors."/>
    <s v="I am a child or young person answering for myself"/>
    <s v="Secondary school"/>
    <x v="3"/>
    <m/>
    <s v="East Ayrshire"/>
    <s v="Yes"/>
    <s v="ANON-51P4-YHVZ-U"/>
    <n v="293713046"/>
    <m/>
    <d v="2025-10-29T08:53:31"/>
    <d v="2025-10-29T09:01:11"/>
    <d v="2025-10-29T09:00:45"/>
    <m/>
  </r>
  <r>
    <n v="139"/>
    <s v="1. Important👍"/>
    <s v="1. Important👍"/>
    <s v="1. Important👍"/>
    <s v="1. Important👍"/>
    <s v="3. I’m not sure 🤷‍♂️"/>
    <s v="3. I’m not sure 🤷‍♂️"/>
    <s v="1. Important👍"/>
    <s v="1. Important👍"/>
    <s v="3. I’m not sure 🤷‍♂️"/>
    <s v="1. Important👍"/>
    <s v="1. Important👍"/>
    <s v="2. Not important👎"/>
    <s v="1. Important👍"/>
    <s v="1. Important👍"/>
    <s v="1. Important👍"/>
    <s v="1. Important👍"/>
    <s v="3. I’m not sure 🤷‍♂️"/>
    <s v="3. I’m not sure 🤷‍♂️"/>
    <s v="no"/>
    <s v="1. Yes"/>
    <s v="1. Yes"/>
    <s v="3. Not sure"/>
    <s v="2. No"/>
    <s v="4. I’m not sure"/>
    <s v="no"/>
    <s v="4. It should be different for each school, depending on what’s going on"/>
    <s v="1. Yes"/>
    <s v="1. Yes"/>
    <m/>
    <s v="A discussion"/>
    <m/>
    <m/>
    <m/>
    <s v="3. Not sure"/>
    <s v="1. Yes"/>
    <m/>
    <m/>
    <s v="A video that explains what inspectors found"/>
    <m/>
    <m/>
    <m/>
    <s v="1. Yes"/>
    <s v="1. Yes"/>
    <s v="no"/>
    <s v="I am a child or young person answering for myself"/>
    <s v="Secondary school"/>
    <x v="3"/>
    <m/>
    <s v="Angus"/>
    <s v="No"/>
    <s v="ANON-51P4-YHUV-P"/>
    <m/>
    <m/>
    <d v="2025-10-22T09:12:41"/>
    <d v="2025-10-22T09:18:42"/>
    <d v="2025-10-22T09:18:14"/>
    <m/>
  </r>
  <r>
    <n v="141"/>
    <s v="3. I’m not sure 🤷‍♂️"/>
    <s v="1. Important👍"/>
    <s v="1. Important👍"/>
    <s v="3. I’m not sure 🤷‍♂️"/>
    <s v="3. I’m not sure 🤷‍♂️"/>
    <s v="1. Important👍"/>
    <s v="1. Important👍"/>
    <s v="1. Important👍"/>
    <s v="1. Important👍"/>
    <s v="3. I’m not sure 🤷‍♂️"/>
    <s v="1. Important👍"/>
    <s v="1. Important👍"/>
    <s v="3. I’m not sure 🤷‍♂️"/>
    <s v="1. Important👍"/>
    <s v="1. Important👍"/>
    <s v="3. I’m not sure 🤷‍♂️"/>
    <s v="1. Important👍"/>
    <s v="1. Important👍"/>
    <s v="no"/>
    <s v="1. Yes"/>
    <s v="3. Not sure"/>
    <s v="3. Not sure"/>
    <s v="2. No"/>
    <s v="1. At least once every 5 years"/>
    <s v="no"/>
    <s v="5. I’m not sure"/>
    <s v="3. Not sure"/>
    <s v="1. Yes"/>
    <m/>
    <s v="A discussion"/>
    <m/>
    <m/>
    <m/>
    <s v="3. Not sure"/>
    <s v="3. Not sure"/>
    <m/>
    <m/>
    <s v="A video that explains what inspectors found"/>
    <m/>
    <m/>
    <m/>
    <s v="1. Yes"/>
    <s v="3. Not sure"/>
    <s v="no"/>
    <s v="I am a child or young person answering for myself"/>
    <s v="Secondary school"/>
    <x v="3"/>
    <m/>
    <s v="Angus"/>
    <s v="No"/>
    <s v="ANON-51P4-YHUW-Q"/>
    <m/>
    <m/>
    <d v="2025-10-22T09:11:03"/>
    <d v="2025-10-22T09:19:24"/>
    <d v="2025-10-22T09:19:19"/>
    <m/>
  </r>
  <r>
    <n v="152"/>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3. Not sure"/>
    <s v="3. Not sure"/>
    <s v="1. At least once every 5 years"/>
    <s v="no"/>
    <s v="4. It should be different for each school, depending on what’s going on"/>
    <s v="1. Yes"/>
    <s v="1. Yes"/>
    <s v="A questionnaire"/>
    <m/>
    <m/>
    <m/>
    <m/>
    <s v="3. Not sure"/>
    <s v="3. Not sure"/>
    <s v="A letter"/>
    <m/>
    <m/>
    <m/>
    <m/>
    <m/>
    <s v="1. Yes"/>
    <s v="3. Not sure"/>
    <s v="no"/>
    <s v="I am a child or young person answering for myself"/>
    <s v="Secondary school"/>
    <x v="3"/>
    <m/>
    <s v="Angus"/>
    <s v="Yes"/>
    <s v="ANON-51P4-YHU3-K"/>
    <n v="39560102"/>
    <m/>
    <d v="2025-10-22T09:12:28"/>
    <d v="2025-10-22T09:24:18"/>
    <d v="2025-10-22T09:23:54"/>
    <m/>
  </r>
  <r>
    <n v="176"/>
    <s v="1. Important👍"/>
    <s v="1. Important👍"/>
    <s v="1. Important👍"/>
    <s v="1. Important👍"/>
    <s v="3. I’m not sure 🤷‍♂️"/>
    <s v="1. Important👍"/>
    <s v="1. Important👍"/>
    <s v="1. Important👍"/>
    <s v="1. Important👍"/>
    <s v="1. Important👍"/>
    <s v="1. Important👍"/>
    <s v="2. Not important👎"/>
    <s v="1. Important👍"/>
    <s v="1. Important👍"/>
    <s v="1. Important👍"/>
    <s v="1. Important👍"/>
    <s v="1. Important👍"/>
    <s v="1. Important👍"/>
    <m/>
    <s v="1. Yes"/>
    <s v="2. No"/>
    <s v="2. No"/>
    <s v="2. No"/>
    <s v="4. I’m not sure"/>
    <s v="they should be inspected every year to make sure the school is up to standards"/>
    <s v="4. It should be different for each school, depending on what’s going on"/>
    <s v="2. No"/>
    <s v="2. No"/>
    <m/>
    <s v="A discussion"/>
    <m/>
    <m/>
    <s v="idk"/>
    <s v="1. Yes"/>
    <s v="2. No"/>
    <m/>
    <m/>
    <s v="A video that explains what inspectors found"/>
    <m/>
    <m/>
    <s v="it shouldint matter what the students think it only matters aout the inspectors 67"/>
    <s v="1. Yes"/>
    <s v="2. No"/>
    <s v="no"/>
    <s v="I am a child or young person answering for myself"/>
    <s v="Secondary school"/>
    <x v="3"/>
    <m/>
    <s v="Angus"/>
    <s v="Yes"/>
    <s v="ANON-51P4-YHB2-Y"/>
    <n v="269844197"/>
    <m/>
    <d v="2025-10-23T12:42:17"/>
    <d v="2025-10-23T12:55:20"/>
    <d v="2025-10-23T12:55:07"/>
    <m/>
  </r>
  <r>
    <n v="385"/>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2. No"/>
    <s v="3. Not sure"/>
    <s v="1. Yes"/>
    <s v="1. At least once every 5 years"/>
    <s v="no"/>
    <s v="1. About 2 days - just enough time to get ready"/>
    <s v="2. No"/>
    <s v="1. Yes"/>
    <s v="A questionnaire"/>
    <m/>
    <m/>
    <m/>
    <s v="no"/>
    <s v="2. No"/>
    <s v="1. Yes"/>
    <m/>
    <m/>
    <s v="A video that explains what inspectors found"/>
    <m/>
    <m/>
    <m/>
    <s v="1. Yes"/>
    <s v="1. Yes"/>
    <s v="no"/>
    <s v="I am a child or young person answering for myself"/>
    <s v="Secondary school"/>
    <x v="3"/>
    <m/>
    <s v="South Lanarkshire"/>
    <s v="Yes"/>
    <s v="ANON-51P4-YGWR-K"/>
    <n v="772354053"/>
    <m/>
    <d v="2025-11-24T10:53:26"/>
    <d v="2025-11-24T11:00:51"/>
    <d v="2025-11-24T11:00:30"/>
    <m/>
  </r>
  <r>
    <n v="387"/>
    <s v="2. Not important👎"/>
    <s v="2. Not important👎"/>
    <s v="2. Not important👎"/>
    <s v="2. Not important👎"/>
    <s v="2. Not important👎"/>
    <s v="2. Not important👎"/>
    <s v="2. Not important👎"/>
    <s v="2. Not important👎"/>
    <s v="2. Not important👎"/>
    <s v="2. Not important👎"/>
    <s v="2. Not important👎"/>
    <s v="2. Not important👎"/>
    <s v="2. Not important👎"/>
    <s v="2. Not important👎"/>
    <s v="2. Not important👎"/>
    <s v="2. Not important👎"/>
    <s v="2. Not important👎"/>
    <s v="2. Not important👎"/>
    <s v="No"/>
    <s v="2. No"/>
    <s v="2. No"/>
    <s v="2. No"/>
    <s v="2. No"/>
    <s v="4. I’m not sure"/>
    <s v="no"/>
    <s v="5. I’m not sure"/>
    <s v="2. No"/>
    <s v="2. No"/>
    <m/>
    <m/>
    <s v="An online tool for you to share your ideas"/>
    <m/>
    <m/>
    <s v="2. No"/>
    <s v="2. No"/>
    <m/>
    <m/>
    <s v="A video that explains what inspectors found"/>
    <m/>
    <m/>
    <m/>
    <s v="2. No"/>
    <s v="2. No"/>
    <s v="no"/>
    <s v="I am a child or young person answering for myself"/>
    <s v="Secondary school"/>
    <x v="3"/>
    <m/>
    <s v="South Lanarkshire"/>
    <s v="Yes"/>
    <s v="ANON-51P4-YGPC-W"/>
    <n v="159100859"/>
    <m/>
    <d v="2025-11-24T10:53:41"/>
    <d v="2025-11-24T11:03:02"/>
    <d v="2025-11-24T11:02:50"/>
    <m/>
  </r>
  <r>
    <n v="140"/>
    <s v="3. I’m not sure 🤷‍♂️"/>
    <s v="1. Important👍"/>
    <s v="1. Important👍"/>
    <s v="3. I’m not sure 🤷‍♂️"/>
    <s v="3. I’m not sure 🤷‍♂️"/>
    <s v="1. Important👍"/>
    <s v="1. Important👍"/>
    <s v="3. I’m not sure 🤷‍♂️"/>
    <s v="1. Important👍"/>
    <s v="1. Important👍"/>
    <s v="1. Important👍"/>
    <s v="1. Important👍"/>
    <s v="1. Important👍"/>
    <s v="3. I’m not sure 🤷‍♂️"/>
    <s v="1. Important👍"/>
    <s v="1. Important👍"/>
    <s v="1. Important👍"/>
    <s v="1. Important👍"/>
    <s v="no"/>
    <s v="1. Yes"/>
    <s v="3. Not sure"/>
    <s v="3. Not sure"/>
    <s v="1. Yes"/>
    <s v="1. At least once every 5 years"/>
    <s v="no"/>
    <s v="2. About 2 and a half weeks - the same as it is now"/>
    <s v="1. Yes"/>
    <s v="2. No"/>
    <s v="A questionnaire"/>
    <m/>
    <m/>
    <m/>
    <m/>
    <s v="3. Not sure"/>
    <s v="3. Not sure"/>
    <m/>
    <m/>
    <m/>
    <s v="I’m not sure"/>
    <m/>
    <m/>
    <s v="1. Yes"/>
    <s v="3. Not sure"/>
    <s v="no!"/>
    <s v="I am a child or young person answering for myself"/>
    <s v="Secondary school"/>
    <x v="3"/>
    <m/>
    <s v="Angus"/>
    <s v="No"/>
    <s v="ANON-51P4-YHUF-6"/>
    <m/>
    <m/>
    <d v="2025-10-22T09:11:05"/>
    <d v="2025-10-22T09:19:01"/>
    <d v="2025-10-22T09:18:52"/>
    <m/>
  </r>
  <r>
    <n v="184"/>
    <s v="1. Important👍"/>
    <s v="1. Important👍"/>
    <s v="1. Important👍"/>
    <s v="1. Important👍"/>
    <s v="1. Important👍"/>
    <s v="1. Important👍"/>
    <s v="1. Important👍"/>
    <s v="1. Important👍"/>
    <s v="1. Important👍"/>
    <s v="1. Important👍"/>
    <s v="1. Important👍"/>
    <s v="1. Important👍"/>
    <s v="1. Important👍"/>
    <s v="1. Important👍"/>
    <s v="1. Important👍"/>
    <s v="1. Important👍"/>
    <s v="1. Important👍"/>
    <s v="1. Important👍"/>
    <s v="class rooms, canteen and  bathrooms."/>
    <s v="1. Yes"/>
    <s v="2. No"/>
    <s v="1. Yes"/>
    <s v="1. Yes"/>
    <s v="4. I’m not sure"/>
    <m/>
    <s v="2. About 2 and a half weeks - the same as it is now"/>
    <s v="4. Not Answered"/>
    <s v="1. Yes"/>
    <s v="A questionnaire"/>
    <m/>
    <m/>
    <m/>
    <m/>
    <s v="1. Yes"/>
    <s v="3. Not sure"/>
    <m/>
    <s v="A report"/>
    <m/>
    <m/>
    <m/>
    <m/>
    <s v="3. Not sure"/>
    <s v="3. Not sure"/>
    <s v="nope"/>
    <s v="I am a child or young person answering for myself"/>
    <s v="Secondary school"/>
    <x v="3"/>
    <m/>
    <s v="Angus"/>
    <s v="Yes"/>
    <s v="ANON-51P4-YHAF-J"/>
    <n v="674063804"/>
    <m/>
    <d v="2025-10-23T12:37:51"/>
    <d v="2025-10-23T13:02:29"/>
    <d v="2025-10-23T13:02:15"/>
    <m/>
  </r>
  <r>
    <n v="33"/>
    <s v="1. Important👍"/>
    <s v="1. Important👍"/>
    <s v="1. Important👍"/>
    <s v="1. Important👍"/>
    <s v="1. Important👍"/>
    <s v="1. Important👍"/>
    <s v="1. Important👍"/>
    <s v="1. Important👍"/>
    <s v="1. Important👍"/>
    <s v="1. Important👍"/>
    <s v="1. Important👍"/>
    <s v="2. Not important👎"/>
    <s v="1. Important👍"/>
    <s v="1. Important👍"/>
    <s v="1. Important👍"/>
    <s v="1. Important👍"/>
    <s v="1. Important👍"/>
    <s v="1. Important👍"/>
    <m/>
    <s v="1. Yes"/>
    <s v="2. No"/>
    <s v="3. Not sure"/>
    <s v="3. Not sure"/>
    <s v="1. At least once every 5 years"/>
    <s v="Regularly"/>
    <s v="1. About 2 days - just enough time to get ready"/>
    <s v="3. Not sure"/>
    <s v="1. Yes"/>
    <s v="A questionnaire"/>
    <s v="A discussion"/>
    <m/>
    <m/>
    <m/>
    <s v="2. No"/>
    <s v="1. Yes"/>
    <m/>
    <s v="A report"/>
    <m/>
    <m/>
    <m/>
    <m/>
    <s v="1. Yes"/>
    <s v="1. Yes"/>
    <s v="Not giving schools TOO much time beforehand, undercover inspectors- so that there is a correction representation of the school"/>
    <s v="I am a child or young person answering for myself"/>
    <s v="Secondary school"/>
    <x v="3"/>
    <m/>
    <s v="Falkirk"/>
    <s v="Yes"/>
    <s v="ANON-51P4-YHWX-T"/>
    <n v="393750555"/>
    <m/>
    <d v="2025-09-23T14:21:19"/>
    <d v="2025-09-23T14:31:51"/>
    <d v="2025-09-23T14:31:46"/>
    <m/>
  </r>
  <r>
    <n v="108"/>
    <s v="1. Important👍"/>
    <s v="1. Important👍"/>
    <s v="1. Important👍"/>
    <s v="1. Important👍"/>
    <s v="1. Important👍"/>
    <s v="1. Important👍"/>
    <s v="1. Important👍"/>
    <s v="1. Important👍"/>
    <s v="1. Important👍"/>
    <s v="1. Important👍"/>
    <s v="1. Important👍"/>
    <s v="1. Important👍"/>
    <s v="1. Important👍"/>
    <s v="1. Important👍"/>
    <s v="1. Important👍"/>
    <s v="1. Important👍"/>
    <s v="3. I’m not sure 🤷‍♂️"/>
    <s v="1. Important👍"/>
    <s v="Extract further focus groups that are totally randomised _x000a_Fuel Zone structures _x000a_Look at resourcing to make equitable across Scotland eg I-pads etc"/>
    <s v="1. Yes"/>
    <s v="1. Yes"/>
    <s v="1. Yes"/>
    <s v="1. Yes"/>
    <s v="1. At least once every 5 years"/>
    <m/>
    <s v="1. About 2 days - just enough time to get ready"/>
    <s v="2. No"/>
    <s v="1. Yes"/>
    <s v="A questionnaire"/>
    <s v="A discussion"/>
    <m/>
    <m/>
    <m/>
    <s v="1. Yes"/>
    <s v="1. Yes"/>
    <m/>
    <m/>
    <s v="A video that explains what inspectors found"/>
    <m/>
    <m/>
    <m/>
    <s v="1. Yes"/>
    <s v="1. Yes"/>
    <s v="Our contribution is from a group of Hyndland Secondary Senior students. _x000a_We had a great experience of the inspection mainly due to the outcome and recognising our school strengths but we did not read the report fully so this would be better placed with child friendly infographic or video. _x000a_We celebrated through everyone receiving a cup to acknowledge the occasion and this was a good celebration for the community. Would it be good idea to share a decent sized certificate with the school strengths on it to display achievements provided by HMIE? _x000a_If you offer staff a drop in maybe could you offer a drop in for young people during their core time to allow anyone who wanted to share their story"/>
    <s v="I am a child or young person answering for myself"/>
    <s v="Secondary school"/>
    <x v="3"/>
    <m/>
    <s v="Glasgow City"/>
    <s v="Yes"/>
    <s v="ANON-51P4-YHDQ-Z"/>
    <n v="790252830"/>
    <m/>
    <d v="2025-10-09T10:55:58"/>
    <d v="2025-10-09T11:28:42"/>
    <d v="2025-10-09T11:28:31"/>
    <m/>
  </r>
  <r>
    <n v="84"/>
    <s v="1. Important👍"/>
    <s v="1. Important👍"/>
    <s v="1. Important👍"/>
    <s v="3. I’m not sure 🤷‍♂️"/>
    <s v="3. I’m not sure 🤷‍♂️"/>
    <s v="3. I’m not sure 🤷‍♂️"/>
    <s v="1. Important👍"/>
    <s v="1. Important👍"/>
    <s v="1. Important👍"/>
    <s v="1. Important👍"/>
    <s v="1. Important👍"/>
    <s v="1. Important👍"/>
    <s v="3. I’m not sure 🤷‍♂️"/>
    <s v="3. I’m not sure 🤷‍♂️"/>
    <s v="1. Important👍"/>
    <s v="3. I’m not sure 🤷‍♂️"/>
    <s v="1. Important👍"/>
    <s v="1. Important👍"/>
    <m/>
    <s v="1. Yes"/>
    <s v="1. Yes"/>
    <s v="1. Yes"/>
    <s v="3. Not sure"/>
    <s v="3. At least once every 10 years"/>
    <m/>
    <s v="2. About 2 and a half weeks - the same as it is now"/>
    <s v="1. Yes"/>
    <s v="3. Not sure"/>
    <s v="A questionnaire"/>
    <s v="A discussion"/>
    <m/>
    <m/>
    <m/>
    <s v="2. No"/>
    <s v="1. Yes"/>
    <m/>
    <s v="A report"/>
    <s v="A video that explains what inspectors found"/>
    <m/>
    <s v="Other – please write your ideas in the box below"/>
    <s v="They could come and tell us in person"/>
    <s v="1. Yes"/>
    <s v="1. Yes"/>
    <s v="Talk to 5 students from every year and maybe sit in some classes to see how different teachers teach."/>
    <s v="I am a child or young person answering for myself"/>
    <s v="Secondary school"/>
    <x v="3"/>
    <m/>
    <s v="Angus"/>
    <s v="Yes"/>
    <s v="ANON-51P4-YHC3-1"/>
    <n v="394133395"/>
    <m/>
    <d v="2025-10-02T14:31:30"/>
    <d v="2025-10-02T15:09:16"/>
    <d v="2025-10-02T15:09:05"/>
    <m/>
  </r>
  <r>
    <n v="195"/>
    <s v="1. Important👍"/>
    <s v="1. Important👍"/>
    <s v="1. Important👍"/>
    <s v="1. Important👍"/>
    <s v="1. Important👍"/>
    <s v="1. Important👍"/>
    <s v="1. Important👍"/>
    <s v="1. Important👍"/>
    <s v="1. Important👍"/>
    <s v="1. Important👍"/>
    <s v="1. Important👍"/>
    <s v="3. I’m not sure 🤷‍♂️"/>
    <s v="1. Important👍"/>
    <s v="1. Important👍"/>
    <s v="1. Important👍"/>
    <s v="1. Important👍"/>
    <s v="1. Important👍"/>
    <s v="1. Important👍"/>
    <m/>
    <s v="1. Yes"/>
    <s v="3. Not sure"/>
    <s v="3. Not sure"/>
    <s v="2. No"/>
    <s v="1. At least once every 5 years"/>
    <m/>
    <s v="4. It should be different for each school, depending on what’s going on"/>
    <s v="1. Yes"/>
    <s v="1. Yes"/>
    <m/>
    <s v="A discussion"/>
    <m/>
    <m/>
    <m/>
    <s v="2. No"/>
    <s v="1. Yes"/>
    <m/>
    <m/>
    <s v="A video that explains what inspectors found"/>
    <m/>
    <m/>
    <m/>
    <s v="1. Yes"/>
    <s v="1. Yes"/>
    <s v="The School felt the same with the inspectors in, therefore, it wouldn't be bad for them to happen more often."/>
    <s v="I am a child or young person answering for myself"/>
    <s v="Secondary school"/>
    <x v="3"/>
    <m/>
    <s v="East Renfrewshire"/>
    <s v="Yes"/>
    <s v="ANON-51P4-YHVT-N"/>
    <n v="263134389"/>
    <m/>
    <d v="2025-10-28T14:18:49"/>
    <d v="2025-10-28T14:37:59"/>
    <d v="2025-10-28T14:37:45"/>
    <m/>
  </r>
  <r>
    <n v="155"/>
    <s v="1. Important👍"/>
    <s v="3. I’m not sure 🤷‍♂️"/>
    <s v="3. I’m not sure 🤷‍♂️"/>
    <s v="1. Important👍"/>
    <s v="3. I’m not sure 🤷‍♂️"/>
    <s v="1. Important👍"/>
    <s v="1. Important👍"/>
    <s v="3. I’m not sure 🤷‍♂️"/>
    <s v="2. Not important👎"/>
    <s v="3. I’m not sure 🤷‍♂️"/>
    <s v="1. Important👍"/>
    <s v="1. Important👍"/>
    <s v="1. Important👍"/>
    <s v="2. Not important👎"/>
    <s v="1. Important👍"/>
    <s v="3. I’m not sure 🤷‍♂️"/>
    <s v="1. Important👍"/>
    <s v="1. Important👍"/>
    <s v="they might look at how organised teachers are at the start of the day. They will look at the food we get. They will check P.E stuff to make sure we are getting the best of the best and the teachers attitude to students"/>
    <s v="1. Yes"/>
    <s v="3. Not sure"/>
    <s v="3. Not sure"/>
    <s v="2. No"/>
    <s v="1. At least once every 5 years"/>
    <s v="i think they should mind there business instead of checking other schools and give reviews"/>
    <s v="1. About 2 days - just enough time to get ready"/>
    <s v="1. Yes"/>
    <s v="1. Yes"/>
    <s v="A questionnaire"/>
    <m/>
    <m/>
    <m/>
    <m/>
    <s v="1. Yes"/>
    <s v="3. Not sure"/>
    <m/>
    <s v="A report"/>
    <m/>
    <m/>
    <m/>
    <m/>
    <s v="3. Not sure"/>
    <s v="3. Not sure"/>
    <s v="they should just not be so suspisous"/>
    <s v="I am a child or young person answering for myself"/>
    <s v="Secondary school"/>
    <x v="3"/>
    <m/>
    <s v="Angus"/>
    <s v="No"/>
    <s v="ANON-51P4-YHU6-P"/>
    <m/>
    <m/>
    <d v="2025-10-22T09:10:40"/>
    <d v="2025-10-22T09:25:23"/>
    <d v="2025-10-22T09:25:10"/>
    <m/>
  </r>
  <r>
    <n v="390"/>
    <s v="1. Important👍"/>
    <s v="1. Important👍"/>
    <s v="1. Important👍"/>
    <s v="1. Important👍"/>
    <s v="1. Important👍"/>
    <s v="1. Important👍"/>
    <s v="1. Important👍"/>
    <s v="3. I’m not sure 🤷‍♂️"/>
    <s v="1. Important👍"/>
    <s v="1. Important👍"/>
    <s v="1. Important👍"/>
    <s v="1. Important👍"/>
    <s v="1. Important👍"/>
    <s v="1. Important👍"/>
    <s v="1. Important👍"/>
    <s v="1. Important👍"/>
    <s v="1. Important👍"/>
    <s v="1. Important👍"/>
    <s v="how many school trips we get to go on for our mental health"/>
    <s v="1. Yes"/>
    <s v="1. Yes"/>
    <s v="1. Yes"/>
    <s v="1. Yes"/>
    <s v="1. At least once every 5 years"/>
    <s v="no"/>
    <s v="2. About 2 and a half weeks - the same as it is now"/>
    <s v="1. Yes"/>
    <s v="1. Yes"/>
    <m/>
    <s v="A discussion"/>
    <m/>
    <m/>
    <m/>
    <s v="2. No"/>
    <s v="1. Yes"/>
    <m/>
    <m/>
    <s v="A video that explains what inspectors found"/>
    <m/>
    <m/>
    <m/>
    <s v="1. Yes"/>
    <s v="1. Yes"/>
    <s v="they should talk to pupils from each year group"/>
    <s v="I am a child or young person answering for myself"/>
    <s v="Secondary school"/>
    <x v="3"/>
    <m/>
    <s v="South Lanarkshire"/>
    <s v="No"/>
    <s v="ANON-51P4-YGP2-C"/>
    <m/>
    <m/>
    <d v="2025-11-24T10:55:16"/>
    <d v="2025-11-24T11:13:47"/>
    <d v="2025-11-24T11:13:39"/>
    <m/>
  </r>
  <r>
    <n v="98"/>
    <s v="1. Important👍"/>
    <s v="1. Important👍"/>
    <s v="1. Important👍"/>
    <s v="1. Important👍"/>
    <s v="1. Important👍"/>
    <s v="1. Important👍"/>
    <s v="1. Important👍"/>
    <s v="1. Important👍"/>
    <s v="1. Important👍"/>
    <s v="1. Important👍"/>
    <s v="1. Important👍"/>
    <s v="1. Important👍"/>
    <s v="1. Important👍"/>
    <s v="1. Important👍"/>
    <s v="1. Important👍"/>
    <s v="1. Important👍"/>
    <s v="1. Important👍"/>
    <s v="1. Important👍"/>
    <s v="We feel that taking into count a schools context when inspecting is a vital piece of information that adds to the way a school should be viewed. Many schools and their pupils have different priorities that are not reflected in inspection grades - such as choosing to aim for apprenticeships or employment over their exam results as that's what works best for them and is still a positive destination."/>
    <s v="1. Yes"/>
    <s v="1. Yes"/>
    <s v="1. Yes"/>
    <s v="1. Yes"/>
    <s v="1. At least once every 5 years"/>
    <m/>
    <s v="2. About 2 and a half weeks - the same as it is now"/>
    <s v="2. No"/>
    <s v="2. No"/>
    <m/>
    <m/>
    <s v="An online tool for you to share your ideas"/>
    <m/>
    <m/>
    <s v="2. No"/>
    <s v="1. Yes"/>
    <m/>
    <s v="A report"/>
    <m/>
    <m/>
    <m/>
    <m/>
    <s v="1. Yes"/>
    <s v="1. Yes"/>
    <s v="We feel that they should take place in allocated time periods as to not disrupt examination and prelims and in order to see what learning really is like instead of coming at a time where the focus is on revision. We also feel that the one word grade should be abolished as they can often come across as negative and does not capture the full context of what goes on in that school and why they may have struggled in that area - the one word labels communities and pupils as a whole which is very disheartening and impacts the future of that school entirely."/>
    <s v="I am a child or young person answering for myself"/>
    <s v="Secondary school"/>
    <x v="3"/>
    <m/>
    <s v="Stirling"/>
    <s v="Yes"/>
    <s v="ANON-51P4-YHEX-8"/>
    <n v="531612364"/>
    <m/>
    <d v="2025-10-08T11:54:34"/>
    <d v="2025-10-08T12:12:51"/>
    <d v="2025-10-08T12:12:39"/>
    <m/>
  </r>
  <r>
    <n v="246"/>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2. No"/>
    <s v="3. Not sure"/>
    <s v="2. No"/>
    <s v="1. At least once every 5 years"/>
    <m/>
    <s v="1. About 2 days - just enough time to get ready"/>
    <s v="1. Yes"/>
    <s v="1. Yes"/>
    <m/>
    <s v="A discussion"/>
    <m/>
    <m/>
    <m/>
    <s v="2. No"/>
    <s v="1. Yes"/>
    <s v="A letter"/>
    <m/>
    <m/>
    <m/>
    <m/>
    <m/>
    <s v="1. Yes"/>
    <s v="1. Yes"/>
    <s v="we think that schools shouldn't be warned prior to a school inspection as it may be unrealistic"/>
    <s v="I am a child or young person answering for myself"/>
    <s v="Secondary school"/>
    <x v="3"/>
    <m/>
    <s v="North Lanarkshire"/>
    <s v="Yes"/>
    <s v="ANON-51P4-YH33-H"/>
    <n v="353895555"/>
    <m/>
    <d v="2025-10-30T11:37:02"/>
    <d v="2025-10-30T11:46:36"/>
    <d v="2025-10-30T11:46:16"/>
    <m/>
  </r>
  <r>
    <n v="20"/>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2. About 2 and a half weeks - the same as it is now"/>
    <s v="1. Yes"/>
    <s v="1. Yes"/>
    <s v="A questionnaire"/>
    <m/>
    <m/>
    <m/>
    <m/>
    <s v="1. Yes"/>
    <s v="1. Yes"/>
    <m/>
    <m/>
    <s v="A video that explains what inspectors found"/>
    <m/>
    <m/>
    <m/>
    <s v="1. Yes"/>
    <s v="1. Yes"/>
    <m/>
    <s v="I am a child or young person answering for myself"/>
    <s v="Secondary school"/>
    <x v="3"/>
    <m/>
    <s v="South Lanarkshire"/>
    <s v="No"/>
    <s v="ANON-51P4-YHK4-A"/>
    <m/>
    <m/>
    <d v="2025-09-15T12:50:38"/>
    <d v="2025-09-15T12:53:58"/>
    <d v="2025-09-15T12:53:54"/>
    <m/>
  </r>
  <r>
    <n v="21"/>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4. It should be different for each school, depending on what’s going on"/>
    <s v="2. No"/>
    <s v="1. Yes"/>
    <s v="A questionnaire"/>
    <m/>
    <m/>
    <m/>
    <m/>
    <s v="1. Yes"/>
    <s v="1. Yes"/>
    <s v="A letter"/>
    <s v="A report"/>
    <m/>
    <m/>
    <m/>
    <m/>
    <s v="1. Yes"/>
    <s v="1. Yes"/>
    <m/>
    <s v="I am a child or young person answering for myself"/>
    <s v="Secondary school"/>
    <x v="3"/>
    <m/>
    <s v="Glasgow City"/>
    <s v="No"/>
    <s v="ANON-51P4-YHKH-X"/>
    <m/>
    <m/>
    <d v="2025-09-15T12:51:01"/>
    <d v="2025-09-15T12:54:49"/>
    <d v="2025-09-15T12:54:47"/>
    <m/>
  </r>
  <r>
    <n v="29"/>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2. No"/>
    <s v="1. Yes"/>
    <s v="1. Yes"/>
    <s v="1. At least once every 5 years"/>
    <s v="I believe school inspections should take place at least once every 3 years"/>
    <s v="2. About 2 and a half weeks - the same as it is now"/>
    <s v="2. No"/>
    <s v="1. Yes"/>
    <s v="A questionnaire"/>
    <s v="A discussion"/>
    <m/>
    <m/>
    <m/>
    <s v="2. No"/>
    <s v="1. Yes"/>
    <m/>
    <s v="A report"/>
    <s v="A video that explains what inspectors found"/>
    <m/>
    <m/>
    <m/>
    <s v="1. Yes"/>
    <s v="1. Yes"/>
    <m/>
    <s v="I am a child or young person answering for myself"/>
    <s v="Secondary school"/>
    <x v="3"/>
    <m/>
    <s v="Falkirk"/>
    <s v="Yes"/>
    <s v="ANON-51P4-YHWM-F"/>
    <n v="263671670"/>
    <m/>
    <d v="2025-09-23T14:22:18"/>
    <d v="2025-09-23T14:27:58"/>
    <d v="2025-09-23T14:27:51"/>
    <m/>
  </r>
  <r>
    <n v="30"/>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3. Not sure"/>
    <s v="1. At least once every 5 years"/>
    <m/>
    <s v="4. It should be different for each school, depending on what’s going on"/>
    <s v="2. No"/>
    <s v="1. Yes"/>
    <m/>
    <s v="A discussion"/>
    <m/>
    <m/>
    <m/>
    <s v="2. No"/>
    <s v="1. Yes"/>
    <m/>
    <s v="A report"/>
    <m/>
    <m/>
    <m/>
    <m/>
    <s v="1. Yes"/>
    <s v="1. Yes"/>
    <m/>
    <s v="I am a child or young person answering for myself"/>
    <s v="Secondary school"/>
    <x v="3"/>
    <m/>
    <s v="Falkirk"/>
    <s v="Yes"/>
    <s v="ANON-51P4-YHWD-6"/>
    <n v="492493657"/>
    <m/>
    <d v="2025-09-23T14:22:03"/>
    <d v="2025-09-23T14:28:57"/>
    <d v="2025-09-23T14:28:47"/>
    <m/>
  </r>
  <r>
    <n v="31"/>
    <s v="2. Not important👎"/>
    <s v="1. Important👍"/>
    <s v="1. Important👍"/>
    <s v="1. Important👍"/>
    <s v="1. Important👍"/>
    <s v="1. Important👍"/>
    <s v="1. Important👍"/>
    <s v="1. Important👍"/>
    <s v="1. Important👍"/>
    <s v="1. Important👍"/>
    <s v="1. Important👍"/>
    <s v="2. Not important👎"/>
    <s v="2. Not important👎"/>
    <s v="1. Important👍"/>
    <s v="1. Important👍"/>
    <s v="1. Important👍"/>
    <s v="1. Important👍"/>
    <s v="1. Important👍"/>
    <s v="How well the school educates others on different needs, backgrounds, lifestyles etc (both in personal life and school wise such as apprenticeships vs university or college."/>
    <s v="1. Yes"/>
    <s v="1. Yes"/>
    <s v="2. No"/>
    <s v="2. No"/>
    <s v="1. At least once every 5 years"/>
    <m/>
    <s v="1. About 2 days - just enough time to get ready"/>
    <s v="1. Yes"/>
    <s v="1. Yes"/>
    <m/>
    <s v="A discussion"/>
    <s v="An online tool for you to share your ideas"/>
    <m/>
    <m/>
    <s v="2. No"/>
    <s v="1. Yes"/>
    <m/>
    <m/>
    <s v="A video that explains what inspectors found"/>
    <m/>
    <m/>
    <m/>
    <s v="1. Yes"/>
    <s v="1. Yes"/>
    <m/>
    <s v="I am a child or young person answering for myself"/>
    <s v="Secondary school"/>
    <x v="3"/>
    <m/>
    <s v="Falkirk"/>
    <s v="Yes"/>
    <s v="ANON-51P4-YHW9-U"/>
    <n v="922503635"/>
    <m/>
    <d v="2025-09-23T14:22:06"/>
    <d v="2025-09-23T14:30:18"/>
    <d v="2025-09-23T14:30:11"/>
    <m/>
  </r>
  <r>
    <n v="32"/>
    <s v="1. Important👍"/>
    <s v="1. Important👍"/>
    <s v="1. Important👍"/>
    <s v="1. Important👍"/>
    <s v="1. Important👍"/>
    <s v="1. Important👍"/>
    <s v="1. Important👍"/>
    <s v="1. Important👍"/>
    <s v="1. Important👍"/>
    <s v="1. Important👍"/>
    <s v="1. Important👍"/>
    <s v="2. Not important👎"/>
    <s v="1. Important👍"/>
    <s v="1. Important👍"/>
    <s v="1. Important👍"/>
    <s v="1. Important👍"/>
    <s v="2. Not important👎"/>
    <s v="1. Important👍"/>
    <s v="How school bullying is being handled._x000a_How students mental health is being handled."/>
    <s v="1. Yes"/>
    <s v="1. Yes"/>
    <s v="1. Yes"/>
    <s v="2. No"/>
    <s v="1. At least once every 5 years"/>
    <s v="No"/>
    <s v="3. About 3 or 4 weeks - a bit more time to get ready"/>
    <s v="1. Yes"/>
    <s v="1. Yes"/>
    <m/>
    <s v="A discussion"/>
    <m/>
    <m/>
    <s v="Have a group meeting with a group of pupils from each year group and interview them about how the schools going."/>
    <s v="2. No"/>
    <s v="1. Yes"/>
    <m/>
    <s v="A report"/>
    <m/>
    <m/>
    <m/>
    <m/>
    <s v="1. Yes"/>
    <s v="1. Yes"/>
    <m/>
    <s v="I am a child or young person answering for myself"/>
    <s v="Secondary school"/>
    <x v="3"/>
    <m/>
    <s v="Falkirk"/>
    <s v="Yes"/>
    <s v="ANON-51P4-YHWT-P"/>
    <n v="936944614"/>
    <m/>
    <d v="2025-09-23T14:20:54"/>
    <d v="2025-09-23T14:30:58"/>
    <d v="2025-09-23T14:30:49"/>
    <m/>
  </r>
  <r>
    <n v="34"/>
    <s v="1. Important👍"/>
    <s v="1. Important👍"/>
    <s v="1. Important👍"/>
    <s v="2. Not important👎"/>
    <s v="1. Important👍"/>
    <s v="1. Important👍"/>
    <s v="1. Important👍"/>
    <s v="1. Important👍"/>
    <s v="1. Important👍"/>
    <s v="1. Important👍"/>
    <s v="1. Important👍"/>
    <s v="2. Not important👎"/>
    <s v="1. Important👍"/>
    <s v="1. Important👍"/>
    <s v="1. Important👍"/>
    <s v="2. Not important👎"/>
    <s v="1. Important👍"/>
    <s v="1. Important👍"/>
    <m/>
    <s v="1. Yes"/>
    <s v="1. Yes"/>
    <s v="1. Yes"/>
    <s v="2. No"/>
    <s v="1. At least once every 5 years"/>
    <s v="I feel schools should be inspected often and a lot as many things can happen in a space of time whether negative or positive"/>
    <s v="1. About 2 days - just enough time to get ready"/>
    <s v="1. Yes"/>
    <s v="1. Yes"/>
    <s v="A questionnaire"/>
    <m/>
    <m/>
    <m/>
    <m/>
    <s v="2. No"/>
    <s v="1. Yes"/>
    <s v="A letter"/>
    <s v="A report"/>
    <m/>
    <m/>
    <m/>
    <m/>
    <s v="1. Yes"/>
    <s v="1. Yes"/>
    <m/>
    <s v="I am a child or young person answering for myself"/>
    <s v="Secondary school"/>
    <x v="3"/>
    <m/>
    <s v="Falkirk"/>
    <s v="Yes"/>
    <s v="ANON-51P4-YHW2-M"/>
    <n v="147365037"/>
    <m/>
    <d v="2025-09-23T14:20:50"/>
    <d v="2025-09-23T14:36:30"/>
    <d v="2025-09-23T14:36:24"/>
    <m/>
  </r>
  <r>
    <n v="3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3. Not sure"/>
    <s v="1. At least once every 5 years"/>
    <m/>
    <s v="1. About 2 days - just enough time to get ready"/>
    <s v="1. Yes"/>
    <s v="1. Yes"/>
    <s v="A questionnaire"/>
    <m/>
    <m/>
    <m/>
    <m/>
    <s v="2. No"/>
    <s v="1. Yes"/>
    <m/>
    <m/>
    <s v="A video that explains what inspectors found"/>
    <m/>
    <m/>
    <m/>
    <s v="1. Yes"/>
    <s v="1. Yes"/>
    <m/>
    <s v="I am a child or young person answering for myself"/>
    <s v="Secondary school"/>
    <x v="3"/>
    <m/>
    <s v="Falkirk"/>
    <s v="Yes"/>
    <s v="ANON-51P4-YHWN-G"/>
    <n v="885490170"/>
    <m/>
    <d v="2025-09-23T14:22:46"/>
    <d v="2025-09-23T14:38:42"/>
    <d v="2025-09-23T14:36:55"/>
    <m/>
  </r>
  <r>
    <n v="36"/>
    <s v="1. Important👍"/>
    <s v="1. Important👍"/>
    <s v="1. Important👍"/>
    <s v="1. Important👍"/>
    <s v="1. Important👍"/>
    <s v="1. Important👍"/>
    <s v="1. Important👍"/>
    <s v="1. Important👍"/>
    <s v="1. Important👍"/>
    <s v="1. Important👍"/>
    <s v="1. Important👍"/>
    <s v="2. Not important👎"/>
    <s v="1. Important👍"/>
    <s v="1. Important👍"/>
    <s v="1. Important👍"/>
    <s v="3. I’m not sure 🤷‍♂️"/>
    <s v="1. Important👍"/>
    <s v="1. Important👍"/>
    <m/>
    <s v="1. Yes"/>
    <s v="1. Yes"/>
    <s v="1. Yes"/>
    <s v="2. No"/>
    <s v="1. At least once every 5 years"/>
    <m/>
    <s v="1. About 2 days - just enough time to get ready"/>
    <s v="2. No"/>
    <s v="2. No"/>
    <m/>
    <s v="A discussion"/>
    <m/>
    <m/>
    <m/>
    <s v="2. No"/>
    <s v="2. No"/>
    <s v="A letter"/>
    <m/>
    <m/>
    <m/>
    <m/>
    <m/>
    <s v="1. Yes"/>
    <s v="1. Yes"/>
    <m/>
    <s v="I am a child or young person answering for myself"/>
    <s v="Secondary school"/>
    <x v="3"/>
    <m/>
    <s v="Falkirk"/>
    <s v="Yes"/>
    <s v="ANON-51P4-YHWS-N"/>
    <n v="340559654"/>
    <m/>
    <d v="2025-09-23T14:22:44"/>
    <d v="2025-09-23T14:39:29"/>
    <d v="2025-09-23T14:39:21"/>
    <m/>
  </r>
  <r>
    <n v="37"/>
    <s v="1. Important👍"/>
    <s v="1. Important👍"/>
    <s v="1. Important👍"/>
    <s v="1. Important👍"/>
    <s v="1. Important👍"/>
    <s v="1. Important👍"/>
    <s v="1. Important👍"/>
    <s v="1. Important👍"/>
    <s v="1. Important👍"/>
    <s v="1. Important👍"/>
    <s v="1. Important👍"/>
    <s v="2. Not important👎"/>
    <s v="1. Important👍"/>
    <s v="1. Important👍"/>
    <s v="1. Important👍"/>
    <s v="1. Important👍"/>
    <s v="1. Important👍"/>
    <s v="1. Important👍"/>
    <m/>
    <s v="1. Yes"/>
    <s v="2. No"/>
    <s v="1. Yes"/>
    <s v="1. Yes"/>
    <s v="1. At least once every 5 years"/>
    <m/>
    <s v="4. It should be different for each school, depending on what’s going on"/>
    <s v="2. No"/>
    <s v="1. Yes"/>
    <s v="A questionnaire"/>
    <m/>
    <m/>
    <m/>
    <m/>
    <s v="2. No"/>
    <s v="1. Yes"/>
    <s v="A letter"/>
    <s v="A report"/>
    <m/>
    <m/>
    <m/>
    <m/>
    <s v="1. Yes"/>
    <s v="1. Yes"/>
    <m/>
    <s v="I am a child or young person answering for myself"/>
    <s v="Secondary school"/>
    <x v="3"/>
    <m/>
    <s v="City of Edinburgh"/>
    <s v="Yes"/>
    <s v="ANON-51P4-YHW6-R"/>
    <n v="98906343"/>
    <m/>
    <d v="2025-09-23T14:39:18"/>
    <d v="2025-09-23T14:47:36"/>
    <d v="2025-09-23T14:47:10"/>
    <m/>
  </r>
  <r>
    <n v="59"/>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2. No"/>
    <s v="1. Yes"/>
    <s v="1. Yes"/>
    <s v="1. At least once every 5 years"/>
    <m/>
    <s v="1. About 2 days - just enough time to get ready"/>
    <s v="1. Yes"/>
    <s v="1. Yes"/>
    <s v="A questionnaire"/>
    <m/>
    <s v="An online tool for you to share your ideas"/>
    <m/>
    <m/>
    <s v="2. No"/>
    <s v="1. Yes"/>
    <m/>
    <m/>
    <s v="A video that explains what inspectors found"/>
    <m/>
    <m/>
    <m/>
    <s v="1. Yes"/>
    <s v="1. Yes"/>
    <m/>
    <s v="I am a child or young person answering for myself"/>
    <s v="Secondary school"/>
    <x v="3"/>
    <m/>
    <s v="Aberdeenshire"/>
    <s v="Yes"/>
    <s v="ANON-51P4-YHP2-D"/>
    <n v="363213576"/>
    <m/>
    <d v="2025-09-23T20:04:07"/>
    <d v="2025-09-23T20:11:02"/>
    <d v="2025-09-23T20:10:55"/>
    <m/>
  </r>
  <r>
    <n v="67"/>
    <s v="1. Important👍"/>
    <s v="1. Important👍"/>
    <s v="1. Important👍"/>
    <s v="1. Important👍"/>
    <s v="1. Important👍"/>
    <s v="1. Important👍"/>
    <s v="1. Important👍"/>
    <s v="1. Important👍"/>
    <s v="1. Important👍"/>
    <s v="1. Important👍"/>
    <s v="1. Important👍"/>
    <s v="3. I’m not sure 🤷‍♂️"/>
    <s v="1. Important👍"/>
    <s v="1. Important👍"/>
    <s v="1. Important👍"/>
    <s v="1. Important👍"/>
    <s v="1. Important👍"/>
    <s v="1. Important👍"/>
    <m/>
    <s v="1. Yes"/>
    <s v="1. Yes"/>
    <s v="1. Yes"/>
    <s v="1. Yes"/>
    <s v="1. At least once every 5 years"/>
    <m/>
    <s v="1. About 2 days - just enough time to get ready"/>
    <s v="3. Not sure"/>
    <s v="1. Yes"/>
    <s v="A questionnaire"/>
    <s v="A discussion"/>
    <m/>
    <m/>
    <m/>
    <s v="2. No"/>
    <s v="1. Yes"/>
    <m/>
    <s v="A report"/>
    <m/>
    <m/>
    <m/>
    <m/>
    <s v="1. Yes"/>
    <s v="1. Yes"/>
    <m/>
    <s v="I am a child or young person answering for myself"/>
    <s v="Secondary school"/>
    <x v="3"/>
    <m/>
    <s v="Aberdeenshire"/>
    <s v="Yes"/>
    <s v="ANON-51P4-YHPF-1"/>
    <n v="273710380"/>
    <m/>
    <d v="2025-09-25T16:11:45"/>
    <d v="2025-09-25T16:16:45"/>
    <d v="2025-09-25T16:16:40"/>
    <m/>
  </r>
  <r>
    <n v="68"/>
    <s v="1. Important👍"/>
    <s v="1. Important👍"/>
    <s v="1. Important👍"/>
    <s v="1. Important👍"/>
    <s v="1. Important👍"/>
    <s v="1. Important👍"/>
    <s v="1. Important👍"/>
    <s v="1. Important👍"/>
    <s v="1. Important👍"/>
    <s v="1. Important👍"/>
    <s v="1. Important👍"/>
    <s v="3. I’m not sure 🤷‍♂️"/>
    <s v="3. I’m not sure 🤷‍♂️"/>
    <s v="1. Important👍"/>
    <s v="1. Important👍"/>
    <s v="1. Important👍"/>
    <s v="1. Important👍"/>
    <s v="1. Important👍"/>
    <m/>
    <s v="1. Yes"/>
    <s v="1. Yes"/>
    <s v="3. Not sure"/>
    <s v="3. Not sure"/>
    <s v="1. At least once every 5 years"/>
    <m/>
    <s v="2. About 2 and a half weeks - the same as it is now"/>
    <s v="1. Yes"/>
    <s v="1. Yes"/>
    <s v="A questionnaire"/>
    <s v="A discussion"/>
    <s v="An online tool for you to share your ideas"/>
    <m/>
    <m/>
    <s v="2. No"/>
    <s v="1. Yes"/>
    <m/>
    <s v="A report"/>
    <s v="A video that explains what inspectors found"/>
    <m/>
    <m/>
    <m/>
    <s v="1. Yes"/>
    <s v="1. Yes"/>
    <m/>
    <s v="I am a child or young person answering for myself"/>
    <s v="Secondary school"/>
    <x v="3"/>
    <m/>
    <s v="Falkirk"/>
    <s v="Yes"/>
    <s v="ANON-51P4-YHPU-G"/>
    <n v="822454975"/>
    <m/>
    <d v="2025-09-30T13:18:50"/>
    <d v="2025-09-30T13:29:48"/>
    <d v="2025-09-30T13:28:32"/>
    <m/>
  </r>
  <r>
    <n v="69"/>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2. About 2 and a half weeks - the same as it is now"/>
    <s v="2. No"/>
    <s v="1. Yes"/>
    <m/>
    <s v="A discussion"/>
    <m/>
    <m/>
    <m/>
    <s v="2. No"/>
    <s v="1. Yes"/>
    <s v="A letter"/>
    <s v="A report"/>
    <s v="A video that explains what inspectors found"/>
    <m/>
    <m/>
    <m/>
    <s v="1. Yes"/>
    <s v="1. Yes"/>
    <m/>
    <s v="I am a child or young person answering for myself"/>
    <s v="Secondary school"/>
    <x v="3"/>
    <m/>
    <s v="Aberdeen City"/>
    <s v="Yes"/>
    <s v="ANON-51P4-YHPA-V"/>
    <n v="385449119"/>
    <m/>
    <d v="2025-09-30T14:24:15"/>
    <d v="2025-09-30T14:35:11"/>
    <d v="2025-09-30T14:35:07"/>
    <m/>
  </r>
  <r>
    <n v="70"/>
    <s v="1. Important👍"/>
    <s v="1. Important👍"/>
    <s v="1. Important👍"/>
    <s v="1. Important👍"/>
    <s v="1. Important👍"/>
    <s v="1. Important👍"/>
    <s v="1. Important👍"/>
    <s v="1. Important👍"/>
    <s v="1. Important👍"/>
    <s v="1. Important👍"/>
    <s v="1. Important👍"/>
    <s v="2. Not important👎"/>
    <s v="1. Important👍"/>
    <s v="1. Important👍"/>
    <s v="1. Important👍"/>
    <s v="1. Important👍"/>
    <s v="1. Important👍"/>
    <s v="1. Important👍"/>
    <s v="No!"/>
    <s v="1. Yes"/>
    <s v="1. Yes"/>
    <s v="1. Yes"/>
    <s v="2. No"/>
    <s v="1. At least once every 5 years"/>
    <s v="More pupil involvement and feedback."/>
    <s v="2. About 2 and a half weeks - the same as it is now"/>
    <s v="2. No"/>
    <s v="1. Yes"/>
    <s v="A questionnaire"/>
    <s v="A discussion"/>
    <m/>
    <m/>
    <m/>
    <s v="2. No"/>
    <s v="1. Yes"/>
    <m/>
    <s v="A report"/>
    <s v="A video that explains what inspectors found"/>
    <m/>
    <m/>
    <m/>
    <s v="1. Yes"/>
    <s v="1. Yes"/>
    <m/>
    <s v="I am a child or young person answering for myself"/>
    <s v="Secondary school"/>
    <x v="3"/>
    <m/>
    <s v="Aberdeen City"/>
    <s v="Yes"/>
    <s v="ANON-51P4-YHP5-G"/>
    <n v="554408914"/>
    <m/>
    <d v="2025-09-30T14:28:29"/>
    <d v="2025-09-30T14:37:03"/>
    <d v="2025-09-30T14:36:42"/>
    <m/>
  </r>
  <r>
    <n v="82"/>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4. It should be different for each school, depending on what’s going on"/>
    <s v="1. Yes"/>
    <s v="1. Yes"/>
    <s v="A questionnaire"/>
    <s v="A discussion"/>
    <s v="An online tool for you to share your ideas"/>
    <m/>
    <m/>
    <s v="2. No"/>
    <s v="1. Yes"/>
    <s v="A letter"/>
    <s v="A report"/>
    <s v="A video that explains what inspectors found"/>
    <m/>
    <m/>
    <m/>
    <s v="1. Yes"/>
    <s v="1. Yes"/>
    <m/>
    <s v="I am a child or young person answering for myself"/>
    <s v="Secondary school"/>
    <x v="3"/>
    <m/>
    <s v="Angus"/>
    <s v="Yes"/>
    <s v="ANON-51P4-YHCZ-8"/>
    <n v="353862976"/>
    <m/>
    <d v="2025-10-02T14:32:41"/>
    <d v="2025-10-02T14:44:18"/>
    <d v="2025-10-02T14:44:08"/>
    <m/>
  </r>
  <r>
    <n v="83"/>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1. Yes"/>
    <s v="1. Yes"/>
    <s v="2. No"/>
    <s v="1. At least once every 5 years"/>
    <m/>
    <s v="3. About 3 or 4 weeks - a bit more time to get ready"/>
    <s v="1. Yes"/>
    <s v="1. Yes"/>
    <m/>
    <s v="A discussion"/>
    <m/>
    <m/>
    <m/>
    <s v="3. Not sure"/>
    <s v="1. Yes"/>
    <s v="A letter"/>
    <s v="A report"/>
    <m/>
    <m/>
    <m/>
    <m/>
    <s v="1. Yes"/>
    <s v="1. Yes"/>
    <m/>
    <s v="I am a child or young person answering for myself"/>
    <s v="Secondary school"/>
    <x v="3"/>
    <m/>
    <s v="Angus"/>
    <s v="No"/>
    <s v="ANON-51P4-YHCW-5"/>
    <m/>
    <m/>
    <d v="2025-10-02T14:27:20"/>
    <d v="2025-10-02T15:04:55"/>
    <d v="2025-10-02T15:04:31"/>
    <m/>
  </r>
  <r>
    <n v="90"/>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2. No"/>
    <s v="1. At least once every 5 years"/>
    <s v="Once a year would be beneficial, since the school changes pretty fast"/>
    <s v="1. About 2 days - just enough time to get ready"/>
    <s v="3. Not sure"/>
    <s v="1. Yes"/>
    <m/>
    <s v="A discussion"/>
    <m/>
    <m/>
    <m/>
    <s v="2. No"/>
    <s v="1. Yes"/>
    <m/>
    <m/>
    <s v="A video that explains what inspectors found"/>
    <m/>
    <m/>
    <m/>
    <s v="1. Yes"/>
    <s v="1. Yes"/>
    <m/>
    <s v="I am a child or young person answering for myself"/>
    <s v="Secondary school"/>
    <x v="3"/>
    <m/>
    <s v="Stirling"/>
    <s v="Yes"/>
    <s v="ANON-51P4-YHE4-4"/>
    <n v="95201074"/>
    <m/>
    <d v="2025-10-08T11:51:07"/>
    <d v="2025-10-08T11:57:14"/>
    <d v="2025-10-08T11:57:08"/>
    <m/>
  </r>
  <r>
    <n v="9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1. About 2 days - just enough time to get ready"/>
    <s v="3. Not sure"/>
    <s v="1. Yes"/>
    <m/>
    <s v="A discussion"/>
    <m/>
    <m/>
    <m/>
    <s v="2. No"/>
    <s v="1. Yes"/>
    <m/>
    <s v="A report"/>
    <m/>
    <m/>
    <m/>
    <m/>
    <s v="1. Yes"/>
    <s v="1. Yes"/>
    <m/>
    <s v="I am a child or young person answering for myself"/>
    <s v="Secondary school"/>
    <x v="3"/>
    <m/>
    <s v="Scottish Borders"/>
    <s v="Yes"/>
    <s v="ANON-51P4-YHEN-X"/>
    <n v="474950858"/>
    <m/>
    <d v="2025-10-08T11:54:54"/>
    <d v="2025-10-08T12:03:13"/>
    <d v="2025-10-08T12:02:51"/>
    <m/>
  </r>
  <r>
    <n v="96"/>
    <s v="1. Important👍"/>
    <s v="1. Important👍"/>
    <s v="3. I’m not sure 🤷‍♂️"/>
    <s v="1. Important👍"/>
    <s v="2. Not important👎"/>
    <s v="1. Important👍"/>
    <s v="1. Important👍"/>
    <s v="1. Important👍"/>
    <s v="1. Important👍"/>
    <s v="2. Not important👎"/>
    <s v="3. I’m not sure 🤷‍♂️"/>
    <s v="2. Not important👎"/>
    <s v="2. Not important👎"/>
    <s v="1. Important👍"/>
    <s v="1. Important👍"/>
    <s v="1. Important👍"/>
    <s v="1. Important👍"/>
    <s v="1. Important👍"/>
    <m/>
    <s v="1. Yes"/>
    <s v="1. Yes"/>
    <s v="2. No"/>
    <s v="2. No"/>
    <s v="4. I’m not sure"/>
    <s v="Every year, unexpectedly"/>
    <s v="1. About 2 days - just enough time to get ready"/>
    <s v="1. Yes"/>
    <s v="1. Yes"/>
    <s v="A questionnaire"/>
    <s v="A discussion"/>
    <m/>
    <m/>
    <m/>
    <s v="1. Yes"/>
    <s v="1. Yes"/>
    <m/>
    <m/>
    <s v="A video that explains what inspectors found"/>
    <m/>
    <m/>
    <m/>
    <s v="1. Yes"/>
    <s v="1. Yes"/>
    <m/>
    <s v="I am a child or young person answering for myself"/>
    <s v="Secondary school"/>
    <x v="3"/>
    <m/>
    <s v="Scottish Borders"/>
    <s v="Yes"/>
    <s v="ANON-51P4-YHED-M"/>
    <n v="813775133"/>
    <m/>
    <d v="2025-10-08T11:54:38"/>
    <d v="2025-10-08T12:09:42"/>
    <d v="2025-10-08T12:09:32"/>
    <m/>
  </r>
  <r>
    <n v="97"/>
    <s v="1. Important👍"/>
    <s v="3. I’m not sure 🤷‍♂️"/>
    <s v="1. Important👍"/>
    <s v="1. Important👍"/>
    <s v="1. Important👍"/>
    <s v="1. Important👍"/>
    <s v="1. Important👍"/>
    <s v="1. Important👍"/>
    <s v="1. Important👍"/>
    <s v="1. Important👍"/>
    <s v="1. Important👍"/>
    <s v="1. Important👍"/>
    <s v="1. Important👍"/>
    <s v="1. Important👍"/>
    <s v="1. Important👍"/>
    <s v="1. Important👍"/>
    <s v="1. Important👍"/>
    <s v="1. Important👍"/>
    <s v="An inclusive sports day"/>
    <s v="3. Not sure"/>
    <s v="1. Yes"/>
    <s v="1. Yes"/>
    <s v="1. Yes"/>
    <s v="4. I’m not sure"/>
    <s v="Yes every 1 year"/>
    <s v="1. About 2 days - just enough time to get ready"/>
    <s v="1. Yes"/>
    <s v="1. Yes"/>
    <m/>
    <s v="A discussion"/>
    <m/>
    <m/>
    <m/>
    <s v="1. Yes"/>
    <s v="1. Yes"/>
    <m/>
    <m/>
    <m/>
    <m/>
    <s v="Other – please write your ideas in the box below"/>
    <s v="I don’t think students should be told some things because it can be sensitive and distracting"/>
    <s v="1. Yes"/>
    <s v="1. Yes"/>
    <m/>
    <s v="I am a child or young person answering for myself"/>
    <s v="Secondary school"/>
    <x v="3"/>
    <m/>
    <s v="Scottish Borders"/>
    <s v="Yes"/>
    <s v="ANON-51P4-YHEM-W"/>
    <n v="383617662"/>
    <m/>
    <d v="2025-10-08T11:54:42"/>
    <d v="2025-10-08T12:11:05"/>
    <d v="2025-10-08T12:10:57"/>
    <m/>
  </r>
  <r>
    <n v="102"/>
    <s v="1. Important👍"/>
    <s v="1. Important👍"/>
    <s v="1. Important👍"/>
    <s v="1. Important👍"/>
    <s v="1. Important👍"/>
    <s v="1. Important👍"/>
    <s v="1. Important👍"/>
    <s v="1. Important👍"/>
    <s v="1. Important👍"/>
    <s v="1. Important👍"/>
    <s v="1. Important👍"/>
    <s v="3. I’m not sure 🤷‍♂️"/>
    <s v="1. Important👍"/>
    <s v="1. Important👍"/>
    <s v="1. Important👍"/>
    <s v="1. Important👍"/>
    <s v="1. Important👍"/>
    <s v="1. Important👍"/>
    <m/>
    <s v="1. Yes"/>
    <s v="1. Yes"/>
    <s v="1. Yes"/>
    <s v="3. Not sure"/>
    <s v="1. At least once every 5 years"/>
    <m/>
    <s v="4. It should be different for each school, depending on what’s going on"/>
    <s v="1. Yes"/>
    <s v="1. Yes"/>
    <s v="A questionnaire"/>
    <m/>
    <m/>
    <m/>
    <m/>
    <s v="3. Not sure"/>
    <s v="1. Yes"/>
    <s v="A letter"/>
    <m/>
    <m/>
    <m/>
    <m/>
    <m/>
    <s v="1. Yes"/>
    <s v="1. Yes"/>
    <m/>
    <s v="I am a child or young person answering for myself"/>
    <s v="Secondary school"/>
    <x v="3"/>
    <m/>
    <s v="South Ayrshire"/>
    <s v="Yes"/>
    <s v="ANON-51P4-YHEJ-T"/>
    <n v="1059320245"/>
    <m/>
    <d v="2025-10-08T14:17:03"/>
    <d v="2025-10-08T14:22:39"/>
    <d v="2025-10-08T14:22:34"/>
    <m/>
  </r>
  <r>
    <n v="10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2. About 2 and a half weeks - the same as it is now"/>
    <s v="1. Yes"/>
    <s v="1. Yes"/>
    <m/>
    <s v="A discussion"/>
    <m/>
    <m/>
    <m/>
    <s v="2. No"/>
    <s v="1. Yes"/>
    <s v="A letter"/>
    <m/>
    <s v="A video that explains what inspectors found"/>
    <m/>
    <m/>
    <m/>
    <s v="1. Yes"/>
    <s v="1. Yes"/>
    <m/>
    <s v="I am a child or young person answering for myself"/>
    <s v="Secondary school"/>
    <x v="3"/>
    <m/>
    <s v="South Ayrshire"/>
    <s v="Yes"/>
    <s v="ANON-51P4-YHEZ-A"/>
    <n v="170953810"/>
    <m/>
    <d v="2025-10-08T14:15:20"/>
    <d v="2025-10-08T14:25:53"/>
    <d v="2025-10-08T14:25:43"/>
    <m/>
  </r>
  <r>
    <n v="106"/>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s v="Yes I think that school should be inspected more often than 5 years as a lot can change in that 5 years after feedback is given."/>
    <s v="2. About 2 and a half weeks - the same as it is now"/>
    <s v="2. No"/>
    <s v="1. Yes"/>
    <s v="A questionnaire"/>
    <s v="A discussion"/>
    <m/>
    <m/>
    <s v="An assembly would also be very beneficial to pupils to help understand what the inspection is for and the importance of it."/>
    <s v="2. No"/>
    <s v="1. Yes"/>
    <s v="A letter"/>
    <m/>
    <s v="A video that explains what inspectors found"/>
    <m/>
    <m/>
    <s v="An assembly where either the inspectors explain or your head teacher/ deputy head teachers"/>
    <s v="1. Yes"/>
    <s v="1. Yes"/>
    <m/>
    <s v="I am a child or young person answering for myself"/>
    <s v="Secondary school"/>
    <x v="3"/>
    <m/>
    <s v="Falkirk"/>
    <s v="Yes"/>
    <s v="ANON-51P4-YHE3-3"/>
    <n v="802190295"/>
    <m/>
    <d v="2025-10-08T14:15:17"/>
    <d v="2025-10-09T09:06:05"/>
    <d v="2025-10-09T09:06:00"/>
    <m/>
  </r>
  <r>
    <n v="107"/>
    <s v="1. Important👍"/>
    <s v="1. Important👍"/>
    <s v="1. Important👍"/>
    <s v="1. Important👍"/>
    <s v="1. Important👍"/>
    <s v="1. Important👍"/>
    <s v="1. Important👍"/>
    <s v="1. Important👍"/>
    <s v="1. Important👍"/>
    <s v="1. Important👍"/>
    <s v="1. Important👍"/>
    <s v="1. Important👍"/>
    <s v="1. Important👍"/>
    <s v="1. Important👍"/>
    <s v="1. Important👍"/>
    <s v="1. Important👍"/>
    <s v="1. Important👍"/>
    <s v="1. Important👍"/>
    <s v="We think that inspectors should be in actual classes and see behavior and how pupils get on with teachers"/>
    <s v="1. Yes"/>
    <s v="2. No"/>
    <s v="1. Yes"/>
    <s v="1. Yes"/>
    <s v="4. I’m not sure"/>
    <m/>
    <s v="4. It should be different for each school, depending on what’s going on"/>
    <s v="1. Yes"/>
    <s v="1. Yes"/>
    <s v="A questionnaire"/>
    <s v="A discussion"/>
    <m/>
    <m/>
    <m/>
    <s v="2. No"/>
    <s v="1. Yes"/>
    <m/>
    <s v="A report"/>
    <m/>
    <m/>
    <m/>
    <m/>
    <s v="1. Yes"/>
    <s v="1. Yes"/>
    <m/>
    <s v="I am a child or young person answering for myself"/>
    <s v="Secondary school"/>
    <x v="3"/>
    <m/>
    <s v="East Dunbartonshire"/>
    <s v="Yes"/>
    <s v="ANON-51P4-YHEE-N"/>
    <n v="909652566"/>
    <m/>
    <d v="2025-10-09T10:03:00"/>
    <d v="2025-10-09T11:14:52"/>
    <d v="2025-10-09T10:11:06"/>
    <m/>
  </r>
  <r>
    <n v="110"/>
    <s v="1. Important👍"/>
    <s v="1. Important👍"/>
    <s v="1. Important👍"/>
    <s v="1. Important👍"/>
    <s v="1. Important👍"/>
    <s v="1. Important👍"/>
    <s v="1. Important👍"/>
    <s v="1. Important👍"/>
    <s v="1. Important👍"/>
    <s v="1. Important👍"/>
    <s v="1. Important👍"/>
    <s v="2. Not important👎"/>
    <s v="1. Important👍"/>
    <s v="1. Important👍"/>
    <s v="1. Important👍"/>
    <s v="1. Important👍"/>
    <s v="1. Important👍"/>
    <s v="1. Important👍"/>
    <s v="safety of facility"/>
    <s v="1. Yes"/>
    <s v="1. Yes"/>
    <s v="1. Yes"/>
    <s v="2. No"/>
    <s v="1. At least once every 5 years"/>
    <m/>
    <s v="2. About 2 and a half weeks - the same as it is now"/>
    <s v="1. Yes"/>
    <s v="1. Yes"/>
    <m/>
    <s v="A discussion"/>
    <m/>
    <m/>
    <m/>
    <s v="2. No"/>
    <s v="1. Yes"/>
    <m/>
    <s v="A report"/>
    <m/>
    <m/>
    <m/>
    <m/>
    <s v="1. Yes"/>
    <s v="1. Yes"/>
    <m/>
    <s v="I am a child or young person answering for myself"/>
    <s v="Secondary school"/>
    <x v="3"/>
    <m/>
    <s v="Fife"/>
    <s v="Yes"/>
    <s v="ANON-51P4-YHDH-Q"/>
    <n v="516523602"/>
    <m/>
    <d v="2025-10-09T14:51:51"/>
    <d v="2025-10-09T15:04:17"/>
    <d v="2025-10-09T15:04:04"/>
    <m/>
  </r>
  <r>
    <n v="130"/>
    <s v="1. Important👍"/>
    <s v="2. Not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6. Not Answered"/>
    <s v="1. Yes"/>
    <s v="1. Yes"/>
    <s v="A questionnaire"/>
    <m/>
    <m/>
    <m/>
    <m/>
    <s v="1. Yes"/>
    <s v="1. Yes"/>
    <m/>
    <m/>
    <m/>
    <s v="I’m not sure"/>
    <m/>
    <m/>
    <s v="1. Yes"/>
    <s v="1. Yes"/>
    <m/>
    <s v="I am a child or young person answering for myself"/>
    <s v="Secondary school"/>
    <x v="3"/>
    <m/>
    <s v="Angus"/>
    <s v="Yes"/>
    <s v="ANON-51P4-YH5K-B"/>
    <n v="1005882480"/>
    <m/>
    <d v="2025-10-21T10:53:21"/>
    <d v="2025-10-21T10:57:12"/>
    <d v="2025-10-21T10:57:08"/>
    <m/>
  </r>
  <r>
    <n v="131"/>
    <s v="1. Important👍"/>
    <s v="1. Important👍"/>
    <s v="1. Important👍"/>
    <s v="1. Important👍"/>
    <s v="1. Important👍"/>
    <s v="1. Important👍"/>
    <s v="1. Important👍"/>
    <s v="1. Important👍"/>
    <s v="1. Important👍"/>
    <s v="1. Important👍"/>
    <s v="1. Important👍"/>
    <s v="2. Not important👎"/>
    <s v="1. Important👍"/>
    <s v="1. Important👍"/>
    <s v="1. Important👍"/>
    <s v="1. Important👍"/>
    <s v="1. Important👍"/>
    <s v="1. Important👍"/>
    <m/>
    <s v="1. Yes"/>
    <s v="2. No"/>
    <s v="1. Yes"/>
    <s v="1. Yes"/>
    <s v="1. At least once every 5 years"/>
    <m/>
    <s v="4. It should be different for each school, depending on what’s going on"/>
    <s v="1. Yes"/>
    <s v="1. Yes"/>
    <s v="A questionnaire"/>
    <m/>
    <m/>
    <m/>
    <m/>
    <s v="2. No"/>
    <s v="1. Yes"/>
    <s v="A letter"/>
    <s v="A report"/>
    <m/>
    <m/>
    <m/>
    <m/>
    <s v="1. Yes"/>
    <s v="1. Yes"/>
    <m/>
    <s v="I am a child or young person answering for myself"/>
    <s v="Secondary school"/>
    <x v="3"/>
    <m/>
    <s v="Angus"/>
    <s v="Yes"/>
    <s v="ANON-51P4-YH53-K"/>
    <n v="393041386"/>
    <m/>
    <d v="2025-10-21T10:53:12"/>
    <d v="2025-10-21T10:57:36"/>
    <d v="2025-10-21T10:57:20"/>
    <m/>
  </r>
  <r>
    <n v="132"/>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2. No"/>
    <s v="1. Yes"/>
    <s v="1. Yes"/>
    <s v="1. At least once every 5 years"/>
    <m/>
    <s v="2. About 2 and a half weeks - the same as it is now"/>
    <s v="2. No"/>
    <s v="1. Yes"/>
    <s v="A questionnaire"/>
    <m/>
    <m/>
    <m/>
    <m/>
    <s v="2. No"/>
    <s v="1. Yes"/>
    <s v="A letter"/>
    <m/>
    <m/>
    <m/>
    <m/>
    <m/>
    <s v="1. Yes"/>
    <s v="1. Yes"/>
    <m/>
    <s v="I am a child or young person answering for myself"/>
    <s v="Secondary school"/>
    <x v="3"/>
    <m/>
    <s v="Angus"/>
    <s v="No"/>
    <s v="ANON-51P4-YH5F-6"/>
    <m/>
    <m/>
    <d v="2025-10-21T10:53:04"/>
    <d v="2025-10-21T11:00:18"/>
    <d v="2025-10-21T11:00:10"/>
    <m/>
  </r>
  <r>
    <n v="13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2. No"/>
    <s v="1. Yes"/>
    <s v="1. Yes"/>
    <s v="4. I’m not sure"/>
    <s v="at least once a year"/>
    <s v="1. About 2 days - just enough time to get ready"/>
    <s v="3. Not sure"/>
    <s v="1. Yes"/>
    <s v="A questionnaire"/>
    <s v="A discussion"/>
    <s v="An online tool for you to share your ideas"/>
    <m/>
    <m/>
    <s v="3. Not sure"/>
    <s v="1. Yes"/>
    <s v="A letter"/>
    <s v="A report"/>
    <s v="A video that explains what inspectors found"/>
    <m/>
    <m/>
    <m/>
    <s v="1. Yes"/>
    <s v="1. Yes"/>
    <m/>
    <s v="I am a child or young person answering for myself"/>
    <s v="Secondary school"/>
    <x v="3"/>
    <m/>
    <s v="Angus"/>
    <s v="No"/>
    <s v="ANON-51P4-YHUQ-H"/>
    <m/>
    <m/>
    <d v="2025-10-21T10:55:12"/>
    <d v="2025-10-21T14:26:08"/>
    <d v="2025-10-21T14:26:03"/>
    <m/>
  </r>
  <r>
    <n v="134"/>
    <s v="1. Important👍"/>
    <s v="1. Important👍"/>
    <s v="1. Important👍"/>
    <s v="1. Important👍"/>
    <s v="1. Important👍"/>
    <s v="1. Important👍"/>
    <s v="1. Important👍"/>
    <s v="1. Important👍"/>
    <s v="1. Important👍"/>
    <s v="1. Important👍"/>
    <s v="1. Important👍"/>
    <s v="1. Important👍"/>
    <s v="1. Important👍"/>
    <s v="1. Important👍"/>
    <s v="1. Important👍"/>
    <s v="1. Important👍"/>
    <s v="1. Important👍"/>
    <s v="1. Important👍"/>
    <m/>
    <s v="2. No"/>
    <s v="2. No"/>
    <s v="1. Yes"/>
    <s v="2. No"/>
    <s v="1. At least once every 5 years"/>
    <m/>
    <s v="4. It should be different for each school, depending on what’s going on"/>
    <s v="1. Yes"/>
    <s v="2. No"/>
    <s v="A questionnaire"/>
    <m/>
    <s v="An online tool for you to share your ideas"/>
    <m/>
    <m/>
    <s v="2. No"/>
    <s v="1. Yes"/>
    <m/>
    <s v="A report"/>
    <s v="A video that explains what inspectors found"/>
    <m/>
    <m/>
    <s v="N/A"/>
    <s v="1. Yes"/>
    <s v="2. No"/>
    <m/>
    <s v="I am a child or young person answering for myself"/>
    <s v="Secondary school"/>
    <x v="3"/>
    <m/>
    <s v="Angus"/>
    <s v="No"/>
    <s v="ANON-51P4-YHUT-M"/>
    <m/>
    <m/>
    <d v="2025-10-21T20:20:44"/>
    <d v="2025-10-21T20:26:41"/>
    <d v="2025-10-21T20:26:10"/>
    <m/>
  </r>
  <r>
    <n v="13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4. I’m not sure"/>
    <m/>
    <s v="2. About 2 and a half weeks - the same as it is now"/>
    <s v="1. Yes"/>
    <s v="1. Yes"/>
    <m/>
    <m/>
    <s v="An online tool for you to share your ideas"/>
    <m/>
    <m/>
    <s v="1. Yes"/>
    <s v="1. Yes"/>
    <m/>
    <m/>
    <m/>
    <s v="I’m not sure"/>
    <m/>
    <m/>
    <s v="1. Yes"/>
    <s v="1. Yes"/>
    <m/>
    <s v="I am a child or young person answering for myself"/>
    <s v="Secondary school"/>
    <x v="3"/>
    <m/>
    <s v="Angus"/>
    <s v="No"/>
    <s v="ANON-51P4-YHUX-R"/>
    <m/>
    <m/>
    <d v="2025-10-22T08:55:17"/>
    <d v="2025-10-22T08:59:28"/>
    <d v="2025-10-22T08:59:20"/>
    <m/>
  </r>
  <r>
    <n v="136"/>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1. Yes"/>
    <s v="1. Yes"/>
    <s v="1. At least once every 5 years"/>
    <m/>
    <s v="1. About 2 days - just enough time to get ready"/>
    <s v="1. Yes"/>
    <s v="1. Yes"/>
    <m/>
    <s v="A discussion"/>
    <m/>
    <m/>
    <m/>
    <s v="3. Not sure"/>
    <s v="1. Yes"/>
    <m/>
    <s v="A report"/>
    <m/>
    <m/>
    <m/>
    <m/>
    <s v="1. Yes"/>
    <s v="1. Yes"/>
    <m/>
    <s v="I am a child or young person answering for myself"/>
    <s v="Secondary school"/>
    <x v="3"/>
    <m/>
    <s v="Angus"/>
    <s v="Yes"/>
    <s v="ANON-51P4-YHUD-4"/>
    <n v="758648821"/>
    <m/>
    <d v="2025-10-22T08:55:47"/>
    <d v="2025-10-22T09:02:00"/>
    <d v="2025-10-22T09:01:30"/>
    <m/>
  </r>
  <r>
    <n v="137"/>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1. Yes"/>
    <s v="1. Yes"/>
    <s v="1. Yes"/>
    <s v="1. At least once every 5 years"/>
    <m/>
    <s v="2. About 2 and a half weeks - the same as it is now"/>
    <s v="1. Yes"/>
    <s v="1. Yes"/>
    <s v="A questionnaire"/>
    <m/>
    <m/>
    <m/>
    <m/>
    <s v="2. No"/>
    <s v="1. Yes"/>
    <m/>
    <m/>
    <s v="A video that explains what inspectors found"/>
    <m/>
    <m/>
    <m/>
    <s v="1. Yes"/>
    <s v="1. Yes"/>
    <m/>
    <s v="I am a child or young person answering for myself"/>
    <s v="Secondary school"/>
    <x v="3"/>
    <m/>
    <s v="Angus"/>
    <s v="Yes"/>
    <s v="ANON-51P4-YHU9-S"/>
    <n v="645185732"/>
    <m/>
    <d v="2025-10-22T08:56:41"/>
    <d v="2025-10-22T09:04:24"/>
    <d v="2025-10-22T09:03:47"/>
    <m/>
  </r>
  <r>
    <n v="138"/>
    <s v="1. Important👍"/>
    <s v="2. Not important👎"/>
    <s v="2. Not important👎"/>
    <s v="1. Important👍"/>
    <s v="1. Important👍"/>
    <s v="2. Not important👎"/>
    <s v="2. Not important👎"/>
    <s v="1. Important👍"/>
    <s v="2. Not important👎"/>
    <s v="2. Not important👎"/>
    <s v="1. Important👍"/>
    <s v="1. Important👍"/>
    <s v="1. Important👍"/>
    <s v="2. Not important👎"/>
    <s v="1. Important👍"/>
    <s v="2. Not important👎"/>
    <s v="2. Not important👎"/>
    <s v="1. Important👍"/>
    <m/>
    <s v="1. Yes"/>
    <s v="2. No"/>
    <s v="1. Yes"/>
    <s v="1. Yes"/>
    <s v="1. At least once every 5 years"/>
    <m/>
    <s v="1. About 2 days - just enough time to get ready"/>
    <s v="1. Yes"/>
    <s v="1. Yes"/>
    <s v="A questionnaire"/>
    <m/>
    <s v="An online tool for you to share your ideas"/>
    <m/>
    <m/>
    <s v="3. Not sure"/>
    <s v="1. Yes"/>
    <s v="A letter"/>
    <m/>
    <m/>
    <m/>
    <m/>
    <m/>
    <s v="1. Yes"/>
    <s v="1. Yes"/>
    <m/>
    <s v="I am a child or young person answering for myself"/>
    <s v="Secondary school"/>
    <x v="3"/>
    <m/>
    <s v="Angus"/>
    <s v="Yes"/>
    <s v="ANON-51P4-YHU1-H"/>
    <n v="229285813"/>
    <m/>
    <d v="2025-10-21T11:13:56"/>
    <d v="2025-10-22T09:16:06"/>
    <d v="2025-10-22T09:16:00"/>
    <m/>
  </r>
  <r>
    <n v="143"/>
    <s v="1. Important👍"/>
    <s v="1. Important👍"/>
    <s v="2. Not important👎"/>
    <s v="2. Not important👎"/>
    <s v="2. Not important👎"/>
    <s v="2. Not important👎"/>
    <s v="2. Not important👎"/>
    <s v="2. Not important👎"/>
    <s v="2. Not important👎"/>
    <s v="2. Not important👎"/>
    <s v="2. Not important👎"/>
    <s v="2. Not important👎"/>
    <s v="2. Not important👎"/>
    <s v="2. Not important👎"/>
    <s v="2. Not important👎"/>
    <s v="2. Not important👎"/>
    <s v="2. Not important👎"/>
    <s v="2. Not important👎"/>
    <m/>
    <s v="1. Yes"/>
    <s v="3. Not sure"/>
    <s v="3. Not sure"/>
    <s v="3. Not sure"/>
    <s v="1. At least once every 5 years"/>
    <m/>
    <s v="1. About 2 days - just enough time to get ready"/>
    <s v="2. No"/>
    <s v="1. Yes"/>
    <s v="A questionnaire"/>
    <s v="A discussion"/>
    <m/>
    <m/>
    <m/>
    <s v="1. Yes"/>
    <s v="1. Yes"/>
    <m/>
    <s v="A report"/>
    <s v="A video that explains what inspectors found"/>
    <m/>
    <m/>
    <m/>
    <s v="3. Not sure"/>
    <s v="1. Yes"/>
    <m/>
    <s v="I am a child or young person answering for myself"/>
    <s v="Secondary school"/>
    <x v="3"/>
    <m/>
    <s v="Not Answered"/>
    <s v="Yes"/>
    <s v="ANON-51P4-YHU8-R"/>
    <n v="947977322"/>
    <m/>
    <d v="2025-10-22T09:12:25"/>
    <d v="2025-10-22T09:22:30"/>
    <d v="2025-10-22T09:22:04"/>
    <m/>
  </r>
  <r>
    <n v="144"/>
    <s v="1. Important👍"/>
    <s v="1. Important👍"/>
    <s v="1. Important👍"/>
    <s v="1. Important👍"/>
    <s v="1. Important👍"/>
    <s v="1. Important👍"/>
    <s v="1. Important👍"/>
    <s v="1. Important👍"/>
    <s v="1. Important👍"/>
    <s v="1. Important👍"/>
    <s v="1. Important👍"/>
    <s v="1. Important👍"/>
    <s v="3. I’m not sure 🤷‍♂️"/>
    <s v="1. Important👍"/>
    <s v="1. Important👍"/>
    <s v="1. Important👍"/>
    <s v="1. Important👍"/>
    <s v="1. Important👍"/>
    <m/>
    <s v="1. Yes"/>
    <s v="1. Yes"/>
    <s v="1. Yes"/>
    <s v="2. No"/>
    <s v="1. At least once every 5 years"/>
    <m/>
    <s v="2. About 2 and a half weeks - the same as it is now"/>
    <s v="1. Yes"/>
    <s v="1. Yes"/>
    <s v="A questionnaire"/>
    <s v="A discussion"/>
    <m/>
    <m/>
    <m/>
    <s v="1. Yes"/>
    <s v="1. Yes"/>
    <m/>
    <s v="A report"/>
    <m/>
    <m/>
    <m/>
    <m/>
    <s v="1. Yes"/>
    <s v="1. Yes"/>
    <m/>
    <s v="I am a child or young person answering for myself"/>
    <s v="Secondary school"/>
    <x v="3"/>
    <m/>
    <s v="Angus"/>
    <s v="Yes"/>
    <s v="ANON-51P4-YHUG-7"/>
    <n v="354122789"/>
    <m/>
    <d v="2025-10-22T09:13:06"/>
    <d v="2025-10-22T09:22:34"/>
    <d v="2025-10-22T09:21:19"/>
    <m/>
  </r>
  <r>
    <n v="145"/>
    <s v="3. I’m not sure 🤷‍♂️"/>
    <s v="3. I’m not sure 🤷‍♂️"/>
    <s v="3. I’m not sure 🤷‍♂️"/>
    <s v="1. Important👍"/>
    <s v="1. Important👍"/>
    <s v="3. I’m not sure 🤷‍♂️"/>
    <s v="3. I’m not sure 🤷‍♂️"/>
    <s v="3. I’m not sure 🤷‍♂️"/>
    <s v="3. I’m not sure 🤷‍♂️"/>
    <s v="3. I’m not sure 🤷‍♂️"/>
    <s v="3. I’m not sure 🤷‍♂️"/>
    <s v="3. I’m not sure 🤷‍♂️"/>
    <s v="3. I’m not sure 🤷‍♂️"/>
    <s v="3. I’m not sure 🤷‍♂️"/>
    <s v="1. Important👍"/>
    <s v="3. I’m not sure 🤷‍♂️"/>
    <s v="3. I’m not sure 🤷‍♂️"/>
    <s v="3. I’m not sure 🤷‍♂️"/>
    <m/>
    <s v="3. Not sure"/>
    <s v="3. Not sure"/>
    <s v="3. Not sure"/>
    <s v="3. Not sure"/>
    <s v="4. I’m not sure"/>
    <m/>
    <s v="3. About 3 or 4 weeks - a bit more time to get ready"/>
    <s v="2. No"/>
    <s v="1. Yes"/>
    <s v="A questionnaire"/>
    <s v="A discussion"/>
    <s v="An online tool for you to share your ideas"/>
    <m/>
    <m/>
    <s v="3. Not sure"/>
    <s v="3. Not sure"/>
    <m/>
    <m/>
    <m/>
    <s v="I’m not sure"/>
    <m/>
    <m/>
    <s v="2. No"/>
    <s v="3. Not sure"/>
    <m/>
    <s v="I am a child or young person answering for myself"/>
    <s v="Secondary school"/>
    <x v="3"/>
    <m/>
    <s v="Angus"/>
    <s v="No"/>
    <s v="ANON-51P4-YHUU-N"/>
    <m/>
    <m/>
    <d v="2025-10-22T09:12:43"/>
    <d v="2025-10-22T09:23:06"/>
    <d v="2025-10-22T09:22:45"/>
    <m/>
  </r>
  <r>
    <n v="147"/>
    <s v="1. Important👍"/>
    <s v="1. Important👍"/>
    <s v="1. Important👍"/>
    <s v="1. Important👍"/>
    <s v="1. Important👍"/>
    <s v="1. Important👍"/>
    <s v="1. Important👍"/>
    <s v="1. Important👍"/>
    <s v="1. Important👍"/>
    <s v="1. Important👍"/>
    <s v="3. I’m not sure 🤷‍♂️"/>
    <s v="3. I’m not sure 🤷‍♂️"/>
    <s v="1. Important👍"/>
    <s v="1. Important👍"/>
    <s v="1. Important👍"/>
    <s v="3. I’m not sure 🤷‍♂️"/>
    <s v="3. I’m not sure 🤷‍♂️"/>
    <s v="1. Important👍"/>
    <m/>
    <s v="1. Yes"/>
    <s v="1. Yes"/>
    <s v="3. Not sure"/>
    <s v="1. Yes"/>
    <s v="1. At least once every 5 years"/>
    <m/>
    <s v="2. About 2 and a half weeks - the same as it is now"/>
    <s v="1. Yes"/>
    <s v="2. No"/>
    <s v="A questionnaire"/>
    <m/>
    <m/>
    <m/>
    <m/>
    <s v="1. Yes"/>
    <s v="1. Yes"/>
    <s v="A letter"/>
    <m/>
    <m/>
    <m/>
    <m/>
    <m/>
    <s v="1. Yes"/>
    <s v="3. Not sure"/>
    <m/>
    <s v="I am a child or young person answering for myself"/>
    <s v="Secondary school"/>
    <x v="3"/>
    <m/>
    <s v="Angus"/>
    <s v="Yes"/>
    <s v="ANON-51P4-YHUZ-T"/>
    <n v="365679663"/>
    <m/>
    <d v="2025-10-22T09:12:33"/>
    <d v="2025-10-22T09:23:39"/>
    <d v="2025-10-22T09:22:47"/>
    <m/>
  </r>
  <r>
    <n v="148"/>
    <s v="1. Important👍"/>
    <s v="1. Important👍"/>
    <s v="1. Important👍"/>
    <s v="1. Important👍"/>
    <s v="1. Important👍"/>
    <s v="1. Important👍"/>
    <s v="1. Important👍"/>
    <s v="3. I’m not sure 🤷‍♂️"/>
    <s v="1. Important👍"/>
    <s v="1. Important👍"/>
    <s v="1. Important👍"/>
    <s v="2. Not important👎"/>
    <s v="1. Important👍"/>
    <s v="1. Important👍"/>
    <s v="1. Important👍"/>
    <s v="1. Important👍"/>
    <s v="3. I’m not sure 🤷‍♂️"/>
    <s v="1. Important👍"/>
    <s v="No"/>
    <s v="1. Yes"/>
    <s v="1. Yes"/>
    <s v="3. Not sure"/>
    <s v="3. Not sure"/>
    <s v="1. At least once every 5 years"/>
    <s v="No"/>
    <s v="2. About 2 and a half weeks - the same as it is now"/>
    <s v="1. Yes"/>
    <s v="1. Yes"/>
    <s v="A questionnaire"/>
    <s v="A discussion"/>
    <m/>
    <m/>
    <s v="hi"/>
    <s v="3. Not sure"/>
    <s v="1. Yes"/>
    <s v="A letter"/>
    <m/>
    <m/>
    <s v="I’m not sure"/>
    <m/>
    <s v="hello"/>
    <s v="1. Yes"/>
    <s v="1. Yes"/>
    <m/>
    <s v="I am a child or young person answering for myself"/>
    <s v="Secondary school"/>
    <x v="3"/>
    <m/>
    <s v="Angus"/>
    <s v="No"/>
    <s v="ANON-51P4-YHUK-B"/>
    <m/>
    <m/>
    <d v="2025-10-22T09:12:34"/>
    <d v="2025-10-22T09:23:43"/>
    <d v="2025-10-22T09:22:50"/>
    <m/>
  </r>
  <r>
    <n v="150"/>
    <s v="1. Important👍"/>
    <s v="1. Important👍"/>
    <s v="3. I’m not sure 🤷‍♂️"/>
    <s v="1. Important👍"/>
    <s v="1. Important👍"/>
    <s v="1. Important👍"/>
    <s v="1. Important👍"/>
    <s v="1. Important👍"/>
    <s v="1. Important👍"/>
    <s v="1. Important👍"/>
    <s v="1. Important👍"/>
    <s v="3. I’m not sure 🤷‍♂️"/>
    <s v="3. I’m not sure 🤷‍♂️"/>
    <s v="1. Important👍"/>
    <s v="4. N/A"/>
    <s v="3. I’m not sure 🤷‍♂️"/>
    <s v="3. I’m not sure 🤷‍♂️"/>
    <s v="1. Important👍"/>
    <m/>
    <s v="3. Not sure"/>
    <s v="3. Not sure"/>
    <s v="3. Not sure"/>
    <s v="3. Not sure"/>
    <s v="4. I’m not sure"/>
    <m/>
    <s v="2. About 2 and a half weeks - the same as it is now"/>
    <s v="3. Not sure"/>
    <s v="3. Not sure"/>
    <s v="A questionnaire"/>
    <m/>
    <m/>
    <m/>
    <m/>
    <s v="3. Not sure"/>
    <s v="3. Not sure"/>
    <m/>
    <m/>
    <m/>
    <s v="I’m not sure"/>
    <m/>
    <m/>
    <s v="3. Not sure"/>
    <s v="3. Not sure"/>
    <m/>
    <s v="I am a child or young person answering for myself"/>
    <s v="Secondary school"/>
    <x v="3"/>
    <m/>
    <s v="Angus"/>
    <s v="Yes"/>
    <s v="ANON-51P4-YHUJ-A"/>
    <n v="169637033"/>
    <m/>
    <d v="2025-10-22T09:12:36"/>
    <d v="2025-10-22T09:23:54"/>
    <d v="2025-10-22T09:23:21"/>
    <m/>
  </r>
  <r>
    <n v="151"/>
    <s v="3. I’m not sure 🤷‍♂️"/>
    <s v="1. Important👍"/>
    <s v="3. I’m not sure 🤷‍♂️"/>
    <s v="1. Important👍"/>
    <s v="1. Important👍"/>
    <s v="1. Important👍"/>
    <s v="1. Important👍"/>
    <s v="3. I’m not sure 🤷‍♂️"/>
    <s v="3. I’m not sure 🤷‍♂️"/>
    <s v="1. Important👍"/>
    <s v="4. N/A"/>
    <s v="3. I’m not sure 🤷‍♂️"/>
    <s v="3. I’m not sure 🤷‍♂️"/>
    <s v="1. Important👍"/>
    <s v="1. Important👍"/>
    <s v="1. Important👍"/>
    <s v="3. I’m not sure 🤷‍♂️"/>
    <s v="3. I’m not sure 🤷‍♂️"/>
    <m/>
    <s v="1. Yes"/>
    <s v="3. Not sure"/>
    <s v="3. Not sure"/>
    <s v="2. No"/>
    <s v="1. At least once every 5 years"/>
    <m/>
    <s v="4. It should be different for each school, depending on what’s going on"/>
    <s v="3. Not sure"/>
    <s v="1. Yes"/>
    <m/>
    <s v="A discussion"/>
    <m/>
    <m/>
    <m/>
    <s v="2. No"/>
    <s v="3. Not sure"/>
    <m/>
    <m/>
    <m/>
    <m/>
    <s v="Other – please write your ideas in the box below"/>
    <s v="Maybe like an email sent to the teacher/headteacher."/>
    <s v="3. Not sure"/>
    <s v="1. Yes"/>
    <m/>
    <s v="I am a child or young person answering for myself"/>
    <s v="Secondary school"/>
    <x v="3"/>
    <m/>
    <s v="Angus"/>
    <s v="No"/>
    <s v="ANON-51P4-YHUA-1"/>
    <m/>
    <m/>
    <d v="2025-10-22T09:13:11"/>
    <d v="2025-10-22T09:24:00"/>
    <d v="2025-10-22T09:23:46"/>
    <m/>
  </r>
  <r>
    <n v="153"/>
    <s v="3. I’m not sure 🤷‍♂️"/>
    <s v="3. I’m not sure 🤷‍♂️"/>
    <s v="1. Important👍"/>
    <s v="3. I’m not sure 🤷‍♂️"/>
    <s v="1. Important👍"/>
    <s v="1. Important👍"/>
    <s v="2. Not important👎"/>
    <s v="2. Not important👎"/>
    <s v="3. I’m not sure 🤷‍♂️"/>
    <s v="3. I’m not sure 🤷‍♂️"/>
    <s v="3. I’m not sure 🤷‍♂️"/>
    <s v="2. Not important👎"/>
    <s v="1. Important👍"/>
    <s v="3. I’m not sure 🤷‍♂️"/>
    <s v="2. Not important👎"/>
    <s v="3. I’m not sure 🤷‍♂️"/>
    <s v="3. I’m not sure 🤷‍♂️"/>
    <s v="2. Not important👎"/>
    <m/>
    <s v="1. Yes"/>
    <s v="3. Not sure"/>
    <s v="2. No"/>
    <s v="2. No"/>
    <s v="1. At least once every 5 years"/>
    <m/>
    <s v="2. About 2 and a half weeks - the same as it is now"/>
    <s v="1. Yes"/>
    <s v="3. Not sure"/>
    <s v="A questionnaire"/>
    <m/>
    <m/>
    <m/>
    <m/>
    <s v="2. No"/>
    <s v="3. Not sure"/>
    <m/>
    <m/>
    <m/>
    <s v="I’m not sure"/>
    <m/>
    <m/>
    <s v="3. Not sure"/>
    <s v="1. Yes"/>
    <m/>
    <s v="I am a child or young person answering for myself"/>
    <s v="Secondary school"/>
    <x v="3"/>
    <m/>
    <s v="Angus"/>
    <s v="No"/>
    <s v="ANON-51P4-YHU5-N"/>
    <m/>
    <m/>
    <d v="2025-10-22T09:13:19"/>
    <d v="2025-10-22T09:24:55"/>
    <d v="2025-10-22T09:24:42"/>
    <m/>
  </r>
  <r>
    <n v="154"/>
    <s v="1. Important👍"/>
    <s v="1. Important👍"/>
    <s v="1. Important👍"/>
    <s v="4. N/A"/>
    <s v="1. Important👍"/>
    <s v="1. Important👍"/>
    <s v="1. Important👍"/>
    <s v="1. Important👍"/>
    <s v="1. Important👍"/>
    <s v="1. Important👍"/>
    <s v="1. Important👍"/>
    <s v="1. Important👍"/>
    <s v="1. Important👍"/>
    <s v="1. Important👍"/>
    <s v="1. Important👍"/>
    <s v="1. Important👍"/>
    <s v="1. Important👍"/>
    <s v="1. Important👍"/>
    <s v="no not that i think of"/>
    <s v="1. Yes"/>
    <s v="1. Yes"/>
    <s v="3. Not sure"/>
    <s v="3. Not sure"/>
    <s v="1. At least once every 5 years"/>
    <s v="nope"/>
    <s v="1. About 2 days - just enough time to get ready"/>
    <s v="1. Yes"/>
    <s v="1. Yes"/>
    <s v="A questionnaire"/>
    <m/>
    <m/>
    <m/>
    <s v="not other"/>
    <s v="1. Yes"/>
    <s v="3. Not sure"/>
    <s v="A letter"/>
    <s v="A report"/>
    <m/>
    <m/>
    <m/>
    <m/>
    <s v="1. Yes"/>
    <s v="3. Not sure"/>
    <m/>
    <s v="I am a child or young person answering for myself"/>
    <s v="Secondary school"/>
    <x v="3"/>
    <m/>
    <s v="Aberdeenshire"/>
    <s v="Yes"/>
    <s v="ANON-51P4-YHAY-5"/>
    <n v="699314949"/>
    <m/>
    <d v="2025-10-22T09:16:19"/>
    <d v="2025-10-22T09:24:56"/>
    <d v="2025-10-22T09:24:41"/>
    <m/>
  </r>
  <r>
    <n v="157"/>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1. Yes"/>
    <s v="3. Not sure"/>
    <s v="1. At least once every 5 years"/>
    <s v="no"/>
    <s v="4. It should be different for each school, depending on what’s going on"/>
    <s v="1. Yes"/>
    <s v="1. Yes"/>
    <s v="A questionnaire"/>
    <m/>
    <m/>
    <m/>
    <m/>
    <s v="3. Not sure"/>
    <s v="1. Yes"/>
    <s v="A letter"/>
    <m/>
    <m/>
    <m/>
    <m/>
    <m/>
    <s v="3. Not sure"/>
    <s v="3. Not sure"/>
    <m/>
    <s v="I am a child or young person answering for myself"/>
    <s v="Secondary school"/>
    <x v="3"/>
    <m/>
    <s v="Angus"/>
    <s v="Yes"/>
    <s v="ANON-51P4-YHA4-Z"/>
    <n v="538156444"/>
    <m/>
    <d v="2025-10-22T09:13:35"/>
    <d v="2025-10-22T09:25:53"/>
    <d v="2025-10-22T09:24:57"/>
    <m/>
  </r>
  <r>
    <n v="158"/>
    <s v="1. Important👍"/>
    <s v="1. Important👍"/>
    <s v="1. Important👍"/>
    <s v="1. Important👍"/>
    <s v="3. I’m not sure 🤷‍♂️"/>
    <s v="1. Important👍"/>
    <s v="3. I’m not sure 🤷‍♂️"/>
    <s v="1. Important👍"/>
    <s v="1. Important👍"/>
    <s v="3. I’m not sure 🤷‍♂️"/>
    <s v="3. I’m not sure 🤷‍♂️"/>
    <s v="3. I’m not sure 🤷‍♂️"/>
    <s v="1. Important👍"/>
    <s v="1. Important👍"/>
    <s v="1. Important👍"/>
    <s v="3. I’m not sure 🤷‍♂️"/>
    <s v="3. I’m not sure 🤷‍♂️"/>
    <s v="3. I’m not sure 🤷‍♂️"/>
    <m/>
    <s v="3. Not sure"/>
    <s v="1. Yes"/>
    <s v="3. Not sure"/>
    <s v="1. Yes"/>
    <s v="4. I’m not sure"/>
    <m/>
    <s v="1. About 2 days - just enough time to get ready"/>
    <s v="1. Yes"/>
    <s v="1. Yes"/>
    <s v="A questionnaire"/>
    <m/>
    <m/>
    <m/>
    <m/>
    <s v="3. Not sure"/>
    <s v="1. Yes"/>
    <m/>
    <m/>
    <m/>
    <s v="I’m not sure"/>
    <m/>
    <m/>
    <s v="1. Yes"/>
    <s v="1. Yes"/>
    <m/>
    <s v="I am a child or young person answering for myself"/>
    <s v="Secondary school"/>
    <x v="3"/>
    <m/>
    <s v="Angus"/>
    <s v="No"/>
    <s v="ANON-51P4-YHA1-W"/>
    <m/>
    <m/>
    <d v="2025-10-22T09:13:29"/>
    <d v="2025-10-22T09:27:11"/>
    <d v="2025-10-22T09:26:54"/>
    <m/>
  </r>
  <r>
    <n v="159"/>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3. Not sure"/>
    <s v="1. Yes"/>
    <s v="2. No"/>
    <s v="2. No"/>
    <s v="1. At least once every 5 years"/>
    <s v="no"/>
    <s v="2. About 2 and a half weeks - the same as it is now"/>
    <s v="3. Not sure"/>
    <s v="2. No"/>
    <s v="A questionnaire"/>
    <m/>
    <m/>
    <m/>
    <m/>
    <s v="2. No"/>
    <s v="3. Not sure"/>
    <m/>
    <m/>
    <s v="A video that explains what inspectors found"/>
    <m/>
    <m/>
    <m/>
    <s v="3. Not sure"/>
    <s v="2. No"/>
    <m/>
    <s v="I am a child or young person answering for myself"/>
    <s v="Secondary school"/>
    <x v="3"/>
    <m/>
    <s v="Angus"/>
    <s v="No"/>
    <s v="ANON-51P4-YHUN-E"/>
    <m/>
    <m/>
    <d v="2025-10-22T08:59:47"/>
    <d v="2025-10-22T09:30:55"/>
    <d v="2025-10-22T09:30:39"/>
    <m/>
  </r>
  <r>
    <n v="160"/>
    <s v="3. I’m not sure 🤷‍♂️"/>
    <s v="1. Important👍"/>
    <s v="1. Important👍"/>
    <s v="1. Important👍"/>
    <s v="1. Important👍"/>
    <s v="1. Important👍"/>
    <s v="1. Important👍"/>
    <s v="3. I’m not sure 🤷‍♂️"/>
    <s v="1. Important👍"/>
    <s v="1. Important👍"/>
    <s v="3. I’m not sure 🤷‍♂️"/>
    <s v="1. Important👍"/>
    <s v="3. I’m not sure 🤷‍♂️"/>
    <s v="3. I’m not sure 🤷‍♂️"/>
    <s v="1. Important👍"/>
    <s v="3. I’m not sure 🤷‍♂️"/>
    <s v="3. I’m not sure 🤷‍♂️"/>
    <s v="1. Important👍"/>
    <m/>
    <s v="3. Not sure"/>
    <s v="2. No"/>
    <s v="3. Not sure"/>
    <s v="1. Yes"/>
    <s v="2. At least once every 7 years"/>
    <m/>
    <s v="4. It should be different for each school, depending on what’s going on"/>
    <s v="3. Not sure"/>
    <s v="2. No"/>
    <s v="A questionnaire"/>
    <m/>
    <m/>
    <m/>
    <m/>
    <s v="3. Not sure"/>
    <s v="1. Yes"/>
    <m/>
    <s v="A report"/>
    <m/>
    <m/>
    <m/>
    <m/>
    <s v="3. Not sure"/>
    <s v="2. No"/>
    <m/>
    <s v="I am a child or young person answering for myself"/>
    <s v="Secondary school"/>
    <x v="3"/>
    <m/>
    <s v="Angus"/>
    <s v="Yes"/>
    <s v="ANON-51P4-YHAT-Z"/>
    <n v="402935322"/>
    <m/>
    <d v="2025-10-22T17:43:32"/>
    <d v="2025-10-22T17:51:20"/>
    <d v="2025-10-22T17:51:05"/>
    <m/>
  </r>
  <r>
    <n v="161"/>
    <s v="1. Important👍"/>
    <s v="1. Important👍"/>
    <s v="1. Important👍"/>
    <s v="1. Important👍"/>
    <s v="1. Important👍"/>
    <s v="1. Important👍"/>
    <s v="1. Important👍"/>
    <s v="1. Important👍"/>
    <s v="1. Important👍"/>
    <s v="1. Important👍"/>
    <s v="1. Important👍"/>
    <s v="3. I’m not sure 🤷‍♂️"/>
    <s v="3. I’m not sure 🤷‍♂️"/>
    <s v="1. Important👍"/>
    <s v="1. Important👍"/>
    <s v="1. Important👍"/>
    <s v="1. Important👍"/>
    <s v="1. Important👍"/>
    <m/>
    <s v="1. Yes"/>
    <s v="2. No"/>
    <s v="1. Yes"/>
    <s v="2. No"/>
    <s v="1. At least once every 5 years"/>
    <s v="Yes, should be inspected more regularly."/>
    <s v="1. About 2 days - just enough time to get ready"/>
    <s v="2. No"/>
    <s v="1. Yes"/>
    <m/>
    <s v="A discussion"/>
    <m/>
    <m/>
    <m/>
    <s v="1. Yes"/>
    <s v="1. Yes"/>
    <m/>
    <m/>
    <s v="A video that explains what inspectors found"/>
    <m/>
    <m/>
    <m/>
    <s v="1. Yes"/>
    <s v="1. Yes"/>
    <m/>
    <s v="I am a child or young person answering for myself"/>
    <s v="Secondary school"/>
    <x v="3"/>
    <m/>
    <s v="Angus"/>
    <s v="No"/>
    <s v="ANON-51P4-YHAX-4"/>
    <m/>
    <m/>
    <d v="2025-10-22T18:22:28"/>
    <d v="2025-10-22T18:37:34"/>
    <d v="2025-10-22T18:37:17"/>
    <m/>
  </r>
  <r>
    <n v="163"/>
    <s v="1. Important👍"/>
    <s v="1. Important👍"/>
    <s v="1. Important👍"/>
    <s v="1. Important👍"/>
    <s v="1. Important👍"/>
    <s v="1. Important👍"/>
    <s v="1. Important👍"/>
    <s v="1. Important👍"/>
    <s v="1. Important👍"/>
    <s v="1. Important👍"/>
    <s v="1. Important👍"/>
    <s v="1. Important👍"/>
    <s v="1. Important👍"/>
    <s v="1. Important👍"/>
    <s v="1. Important👍"/>
    <s v="1. Important👍"/>
    <s v="1. Important👍"/>
    <s v="1. Important👍"/>
    <m/>
    <s v="2. No"/>
    <s v="2. No"/>
    <s v="2. No"/>
    <s v="1. Yes"/>
    <s v="1. At least once every 5 years"/>
    <m/>
    <s v="1. About 2 days - just enough time to get ready"/>
    <s v="1. Yes"/>
    <s v="2. No"/>
    <m/>
    <m/>
    <m/>
    <m/>
    <m/>
    <s v="1. Yes"/>
    <s v="2. No"/>
    <m/>
    <m/>
    <m/>
    <s v="I’m not sure"/>
    <m/>
    <m/>
    <s v="1. Yes"/>
    <s v="1. Yes"/>
    <m/>
    <s v="I am a child or young person answering for myself"/>
    <s v="Secondary school"/>
    <x v="3"/>
    <m/>
    <s v="Angus"/>
    <s v="Yes"/>
    <s v="ANON-51P4-YHA7-3"/>
    <n v="538842614"/>
    <m/>
    <d v="2025-10-23T12:36:58"/>
    <d v="2025-10-23T12:41:13"/>
    <d v="2025-10-23T12:41:06"/>
    <m/>
  </r>
  <r>
    <n v="164"/>
    <s v="1. Important👍"/>
    <s v="1. Important👍"/>
    <s v="1. Important👍"/>
    <s v="1. Important👍"/>
    <s v="1. Important👍"/>
    <s v="1. Important👍"/>
    <s v="1. Important👍"/>
    <s v="1. Important👍"/>
    <s v="1. Important👍"/>
    <s v="1. Important👍"/>
    <s v="1. Important👍"/>
    <s v="3. I’m not sure 🤷‍♂️"/>
    <s v="3. I’m not sure 🤷‍♂️"/>
    <s v="3. I’m not sure 🤷‍♂️"/>
    <s v="1. Important👍"/>
    <s v="1. Important👍"/>
    <s v="1. Important👍"/>
    <s v="1. Important👍"/>
    <m/>
    <s v="3. Not sure"/>
    <s v="3. Not sure"/>
    <s v="2. No"/>
    <s v="2. No"/>
    <s v="2. At least once every 7 years"/>
    <m/>
    <s v="4. It should be different for each school, depending on what’s going on"/>
    <s v="1. Yes"/>
    <s v="1. Yes"/>
    <s v="A questionnaire"/>
    <m/>
    <s v="An online tool for you to share your ideas"/>
    <m/>
    <m/>
    <s v="1. Yes"/>
    <s v="1. Yes"/>
    <s v="A letter"/>
    <s v="A report"/>
    <m/>
    <m/>
    <m/>
    <m/>
    <s v="1. Yes"/>
    <s v="1. Yes"/>
    <m/>
    <s v="I am a child or young person answering for myself"/>
    <s v="Secondary school"/>
    <x v="3"/>
    <m/>
    <s v="Angus"/>
    <s v="Yes"/>
    <s v="ANON-51P4-YHA6-2"/>
    <n v="535025034"/>
    <m/>
    <d v="2025-10-23T12:36:17"/>
    <d v="2025-10-23T12:42:40"/>
    <d v="2025-10-23T12:42:30"/>
    <m/>
  </r>
  <r>
    <n v="166"/>
    <s v="1. Important👍"/>
    <s v="1. Important👍"/>
    <s v="3. I’m not sure 🤷‍♂️"/>
    <s v="1. Important👍"/>
    <s v="1. Important👍"/>
    <s v="1. Important👍"/>
    <s v="1. Important👍"/>
    <s v="1. Important👍"/>
    <s v="1. Important👍"/>
    <s v="1. Important👍"/>
    <s v="1. Important👍"/>
    <s v="1. Important👍"/>
    <s v="1. Important👍"/>
    <s v="1. Important👍"/>
    <s v="1. Important👍"/>
    <s v="1. Important👍"/>
    <s v="1. Important👍"/>
    <s v="1. Important👍"/>
    <m/>
    <s v="1. Yes"/>
    <s v="1. Yes"/>
    <s v="1. Yes"/>
    <s v="2. No"/>
    <s v="2. At least once every 7 years"/>
    <m/>
    <s v="1. About 2 days - just enough time to get ready"/>
    <s v="2. No"/>
    <s v="1. Yes"/>
    <s v="A questionnaire"/>
    <s v="A discussion"/>
    <m/>
    <m/>
    <m/>
    <s v="2. No"/>
    <s v="1. Yes"/>
    <m/>
    <m/>
    <s v="A video that explains what inspectors found"/>
    <m/>
    <m/>
    <m/>
    <s v="1. Yes"/>
    <s v="1. Yes"/>
    <m/>
    <s v="I am a child or young person answering for myself"/>
    <s v="Secondary school"/>
    <x v="3"/>
    <m/>
    <s v="Angus"/>
    <s v="Yes"/>
    <s v="ANON-51P4-YHAG-K"/>
    <n v="479564397"/>
    <m/>
    <d v="2025-10-23T12:38:25"/>
    <d v="2025-10-23T12:46:53"/>
    <d v="2025-10-23T12:46:29"/>
    <m/>
  </r>
  <r>
    <n v="167"/>
    <s v="3. I’m not sure 🤷‍♂️"/>
    <s v="1. Important👍"/>
    <s v="1. Important👍"/>
    <s v="1. Important👍"/>
    <s v="1. Important👍"/>
    <s v="1. Important👍"/>
    <s v="1. Important👍"/>
    <s v="1. Important👍"/>
    <s v="1. Important👍"/>
    <s v="1. Important👍"/>
    <s v="1. Important👍"/>
    <s v="1. Important👍"/>
    <s v="1. Important👍"/>
    <s v="1. Important👍"/>
    <s v="1. Important👍"/>
    <s v="1. Important👍"/>
    <s v="1. Important👍"/>
    <s v="1. Important👍"/>
    <m/>
    <s v="1. Yes"/>
    <s v="1. Yes"/>
    <s v="3. Not sure"/>
    <s v="3. Not sure"/>
    <s v="1. At least once every 5 years"/>
    <m/>
    <s v="5. I’m not sure"/>
    <s v="1. Yes"/>
    <s v="1. Yes"/>
    <m/>
    <m/>
    <m/>
    <m/>
    <m/>
    <s v="3. Not sure"/>
    <s v="1. Yes"/>
    <m/>
    <m/>
    <m/>
    <s v="I’m not sure"/>
    <m/>
    <m/>
    <s v="1. Yes"/>
    <s v="1. Yes"/>
    <m/>
    <s v="I am a child or young person answering for myself"/>
    <s v="Secondary school"/>
    <x v="3"/>
    <m/>
    <s v="Not Answered"/>
    <s v="No"/>
    <s v="ANON-51P4-YHAZ-6"/>
    <m/>
    <m/>
    <d v="2025-10-23T12:37:59"/>
    <d v="2025-10-23T12:47:38"/>
    <d v="2025-10-23T12:47:33"/>
    <m/>
  </r>
  <r>
    <n v="168"/>
    <s v="1. Important👍"/>
    <s v="1. Important👍"/>
    <s v="1. Important👍"/>
    <s v="1. Important👍"/>
    <s v="1. Important👍"/>
    <s v="3. I’m not sure 🤷‍♂️"/>
    <s v="1. Important👍"/>
    <s v="1. Important👍"/>
    <s v="1. Important👍"/>
    <s v="1. Important👍"/>
    <s v="1. Important👍"/>
    <s v="1. Important👍"/>
    <s v="3. I’m not sure 🤷‍♂️"/>
    <s v="1. Important👍"/>
    <s v="1. Important👍"/>
    <s v="1. Important👍"/>
    <s v="1. Important👍"/>
    <s v="1. Important👍"/>
    <m/>
    <s v="1. Yes"/>
    <s v="2. No"/>
    <s v="1. Yes"/>
    <s v="2. No"/>
    <s v="1. At least once every 5 years"/>
    <m/>
    <s v="2. About 2 and a half weeks - the same as it is now"/>
    <s v="2. No"/>
    <s v="1. Yes"/>
    <s v="A questionnaire"/>
    <m/>
    <m/>
    <m/>
    <m/>
    <s v="1. Yes"/>
    <s v="3. Not sure"/>
    <m/>
    <m/>
    <m/>
    <s v="I’m not sure"/>
    <m/>
    <m/>
    <s v="1. Yes"/>
    <s v="2. No"/>
    <m/>
    <s v="I am a child or young person answering for myself"/>
    <s v="Secondary school"/>
    <x v="3"/>
    <m/>
    <s v="Angus"/>
    <s v="No"/>
    <s v="ANON-51P4-YHAU-1"/>
    <m/>
    <m/>
    <d v="2025-10-23T12:38:14"/>
    <d v="2025-10-23T12:47:59"/>
    <d v="2025-10-23T12:47:40"/>
    <m/>
  </r>
  <r>
    <n v="169"/>
    <s v="3. I’m not sure 🤷‍♂️"/>
    <s v="1. Important👍"/>
    <s v="1. Important👍"/>
    <s v="1. Important👍"/>
    <s v="1. Important👍"/>
    <s v="1. Important👍"/>
    <s v="1. Important👍"/>
    <s v="1. Important👍"/>
    <s v="1. Important👍"/>
    <s v="1. Important👍"/>
    <s v="1. Important👍"/>
    <s v="1. Important👍"/>
    <s v="1. Important👍"/>
    <s v="1. Important👍"/>
    <s v="1. Important👍"/>
    <s v="1. Important👍"/>
    <s v="1. Important👍"/>
    <s v="1. Important👍"/>
    <s v="after school clubs"/>
    <s v="3. Not sure"/>
    <s v="3. Not sure"/>
    <s v="3. Not sure"/>
    <s v="1. Yes"/>
    <s v="4. I’m not sure"/>
    <s v="i feel like if a teacher was to following a class around"/>
    <s v="1. About 2 days - just enough time to get ready"/>
    <s v="2. No"/>
    <s v="3. Not sure"/>
    <m/>
    <m/>
    <s v="An online tool for you to share your ideas"/>
    <m/>
    <m/>
    <s v="1. Yes"/>
    <s v="1. Yes"/>
    <m/>
    <m/>
    <s v="A video that explains what inspectors found"/>
    <m/>
    <m/>
    <s v="they could also send an email"/>
    <s v="1. Yes"/>
    <s v="1. Yes"/>
    <m/>
    <s v="I am a child or young person answering for myself"/>
    <s v="Secondary school"/>
    <x v="3"/>
    <m/>
    <s v="Angus"/>
    <s v="Yes"/>
    <s v="ANON-51P4-YHAE-H"/>
    <n v="229571903"/>
    <m/>
    <d v="2025-10-23T12:38:16"/>
    <d v="2025-10-23T12:49:52"/>
    <d v="2025-10-23T12:48:56"/>
    <m/>
  </r>
  <r>
    <n v="171"/>
    <s v="1. Important👍"/>
    <s v="1. Important👍"/>
    <s v="1. Important👍"/>
    <s v="1. Important👍"/>
    <s v="1. Important👍"/>
    <s v="1. Important👍"/>
    <s v="1. Important👍"/>
    <s v="1. Important👍"/>
    <s v="1. Important👍"/>
    <s v="1. Important👍"/>
    <s v="1. Important👍"/>
    <s v="1. Important👍"/>
    <s v="3. I’m not sure 🤷‍♂️"/>
    <s v="1. Important👍"/>
    <s v="1. Important👍"/>
    <s v="1. Important👍"/>
    <s v="1. Important👍"/>
    <s v="1. Important👍"/>
    <m/>
    <s v="1. Yes"/>
    <s v="1. Yes"/>
    <s v="1. Yes"/>
    <s v="3. Not sure"/>
    <s v="1. At least once every 5 years"/>
    <s v="i think that schools should be inspected more often so that they can see all the different things that go on in the school."/>
    <s v="1. About 2 days - just enough time to get ready"/>
    <s v="1. Yes"/>
    <s v="1. Yes"/>
    <s v="A questionnaire"/>
    <m/>
    <m/>
    <m/>
    <m/>
    <s v="2. No"/>
    <s v="1. Yes"/>
    <s v="A letter"/>
    <s v="A report"/>
    <m/>
    <m/>
    <s v="Other – please write your ideas in the box below"/>
    <s v="maybe a disscution about what is going good and what is going bad"/>
    <s v="1. Yes"/>
    <s v="1. Yes"/>
    <m/>
    <s v="I am a child or young person answering for myself"/>
    <s v="Secondary school"/>
    <x v="3"/>
    <m/>
    <s v="Angus"/>
    <s v="Yes"/>
    <s v="ANON-51P4-YHB1-X"/>
    <n v="777628634"/>
    <m/>
    <d v="2025-10-23T12:39:11"/>
    <d v="2025-10-23T12:50:42"/>
    <d v="2025-10-23T12:50:24"/>
    <m/>
  </r>
  <r>
    <n v="172"/>
    <s v="1. Important👍"/>
    <s v="1. Important👍"/>
    <s v="1. Important👍"/>
    <s v="1. Important👍"/>
    <s v="3. I’m not sure 🤷‍♂️"/>
    <s v="3. I’m not sure 🤷‍♂️"/>
    <s v="1. Important👍"/>
    <s v="3. I’m not sure 🤷‍♂️"/>
    <s v="1. Important👍"/>
    <s v="3. I’m not sure 🤷‍♂️"/>
    <s v="3. I’m not sure 🤷‍♂️"/>
    <s v="1. Important👍"/>
    <s v="3. I’m not sure 🤷‍♂️"/>
    <s v="3. I’m not sure 🤷‍♂️"/>
    <s v="3. I’m not sure 🤷‍♂️"/>
    <s v="3. I’m not sure 🤷‍♂️"/>
    <s v="1. Important👍"/>
    <s v="1. Important👍"/>
    <s v="no"/>
    <s v="1. Yes"/>
    <s v="3. Not sure"/>
    <s v="3. Not sure"/>
    <s v="2. No"/>
    <s v="4. I’m not sure"/>
    <s v="no"/>
    <s v="1. About 2 days - just enough time to get ready"/>
    <s v="3. Not sure"/>
    <s v="1. Yes"/>
    <s v="A questionnaire"/>
    <m/>
    <m/>
    <m/>
    <m/>
    <s v="3. Not sure"/>
    <s v="3. Not sure"/>
    <m/>
    <m/>
    <m/>
    <s v="I’m not sure"/>
    <m/>
    <m/>
    <s v="1. Yes"/>
    <s v="1. Yes"/>
    <m/>
    <s v="I am a child or young person answering for myself"/>
    <s v="Secondary school"/>
    <x v="3"/>
    <m/>
    <s v="Angus"/>
    <s v="No"/>
    <s v="ANON-51P4-YHBT-1"/>
    <m/>
    <m/>
    <d v="2025-10-23T12:46:02"/>
    <d v="2025-10-23T12:52:13"/>
    <d v="2025-10-23T12:52:08"/>
    <m/>
  </r>
  <r>
    <n v="174"/>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2. No"/>
    <s v="1. Yes"/>
    <s v="2. No"/>
    <s v="2. No"/>
    <s v="4. I’m not sure"/>
    <s v="no"/>
    <s v="2. About 2 and a half weeks - the same as it is now"/>
    <s v="1. Yes"/>
    <s v="1. Yes"/>
    <m/>
    <m/>
    <s v="An online tool for you to share your ideas"/>
    <m/>
    <s v="HI :)"/>
    <s v="2. No"/>
    <s v="1. Yes"/>
    <m/>
    <m/>
    <m/>
    <s v="I’m not sure"/>
    <m/>
    <m/>
    <s v="1. Yes"/>
    <s v="1. Yes"/>
    <m/>
    <s v="I am a child or young person answering for myself"/>
    <s v="Secondary school"/>
    <x v="3"/>
    <m/>
    <s v="Angus"/>
    <s v="No"/>
    <s v="ANON-51P4-YHBY-6"/>
    <m/>
    <m/>
    <d v="2025-10-23T12:41:13"/>
    <d v="2025-10-23T12:53:26"/>
    <d v="2025-10-23T12:52:59"/>
    <m/>
  </r>
  <r>
    <n v="177"/>
    <s v="3. I’m not sure 🤷‍♂️"/>
    <s v="1. Important👍"/>
    <s v="3. I’m not sure 🤷‍♂️"/>
    <s v="1. Important👍"/>
    <s v="1. Important👍"/>
    <s v="1. Important👍"/>
    <s v="1. Important👍"/>
    <s v="1. Important👍"/>
    <s v="1. Important👍"/>
    <s v="1. Important👍"/>
    <s v="1. Important👍"/>
    <s v="3. I’m not sure 🤷‍♂️"/>
    <s v="1. Important👍"/>
    <s v="1. Important👍"/>
    <s v="1. Important👍"/>
    <s v="1. Important👍"/>
    <s v="1. Important👍"/>
    <s v="1. Important👍"/>
    <s v="no"/>
    <s v="1. Yes"/>
    <s v="1. Yes"/>
    <s v="4. Not Answered"/>
    <s v="2. No"/>
    <s v="4. I’m not sure"/>
    <s v="no"/>
    <s v="1. About 2 days - just enough time to get ready"/>
    <s v="4. Not Answered"/>
    <s v="4. Not Answered"/>
    <s v="A questionnaire"/>
    <m/>
    <m/>
    <m/>
    <m/>
    <s v="3. Not sure"/>
    <s v="3. Not sure"/>
    <s v="A letter"/>
    <m/>
    <m/>
    <m/>
    <m/>
    <m/>
    <s v="1. Yes"/>
    <s v="2. No"/>
    <m/>
    <s v="I am a child or young person answering for myself"/>
    <s v="Secondary school"/>
    <x v="3"/>
    <m/>
    <s v="Angus"/>
    <s v="Yes"/>
    <s v="ANON-51P4-YHBH-N"/>
    <n v="450168484"/>
    <m/>
    <d v="2025-10-23T12:40:00"/>
    <d v="2025-10-23T12:55:59"/>
    <d v="2025-10-23T12:55:46"/>
    <m/>
  </r>
  <r>
    <n v="179"/>
    <s v="1. Important👍"/>
    <s v="3. I’m not sure 🤷‍♂️"/>
    <s v="1. Important👍"/>
    <s v="1. Important👍"/>
    <s v="3. I’m not sure 🤷‍♂️"/>
    <s v="1. Important👍"/>
    <s v="1. Important👍"/>
    <s v="3. I’m not sure 🤷‍♂️"/>
    <s v="1. Important👍"/>
    <s v="1. Important👍"/>
    <s v="3. I’m not sure 🤷‍♂️"/>
    <s v="2. Not important👎"/>
    <s v="1. Important👍"/>
    <s v="1. Important👍"/>
    <s v="1. Important👍"/>
    <s v="1. Important👍"/>
    <s v="1. Important👍"/>
    <s v="1. Important👍"/>
    <m/>
    <s v="1. Yes"/>
    <s v="3. Not sure"/>
    <s v="1. Yes"/>
    <s v="1. Yes"/>
    <s v="4. I’m not sure"/>
    <m/>
    <s v="4. It should be different for each school, depending on what’s going on"/>
    <s v="1. Yes"/>
    <s v="1. Yes"/>
    <s v="A questionnaire"/>
    <m/>
    <m/>
    <s v="Other – please write your ideas in the box below"/>
    <s v="an assembly with all the s1's then the s2's and keep on going but s1's in the morning then s2's and keep on going after the questionnaire"/>
    <s v="2. No"/>
    <s v="1. Yes"/>
    <m/>
    <m/>
    <m/>
    <s v="I’m not sure"/>
    <m/>
    <m/>
    <s v="1. Yes"/>
    <s v="1. Yes"/>
    <m/>
    <s v="I am a child or young person answering for myself"/>
    <s v="Secondary school"/>
    <x v="3"/>
    <m/>
    <s v="Angus"/>
    <s v="No"/>
    <s v="ANON-51P4-YHAJ-P"/>
    <m/>
    <m/>
    <d v="2025-10-23T12:38:07"/>
    <d v="2025-10-23T12:56:19"/>
    <d v="2025-10-23T12:55:51"/>
    <m/>
  </r>
  <r>
    <n v="180"/>
    <s v="3. I’m not sure 🤷‍♂️"/>
    <s v="1. Important👍"/>
    <s v="1. Important👍"/>
    <s v="1. Important👍"/>
    <s v="1. Important👍"/>
    <s v="3. I’m not sure 🤷‍♂️"/>
    <s v="1. Important👍"/>
    <s v="1. Important👍"/>
    <s v="1. Important👍"/>
    <s v="1. Important👍"/>
    <s v="1. Important👍"/>
    <s v="1. Important👍"/>
    <s v="1. Important👍"/>
    <s v="1. Important👍"/>
    <s v="1. Important👍"/>
    <s v="1. Important👍"/>
    <s v="1. Important👍"/>
    <s v="1. Important👍"/>
    <m/>
    <s v="1. Yes"/>
    <s v="1. Yes"/>
    <s v="2. No"/>
    <s v="3. Not sure"/>
    <s v="1. At least once every 5 years"/>
    <m/>
    <s v="3. About 3 or 4 weeks - a bit more time to get ready"/>
    <s v="1. Yes"/>
    <s v="1. Yes"/>
    <m/>
    <s v="A discussion"/>
    <m/>
    <m/>
    <m/>
    <s v="1. Yes"/>
    <s v="1. Yes"/>
    <s v="A letter"/>
    <m/>
    <s v="A video that explains what inspectors found"/>
    <m/>
    <m/>
    <m/>
    <s v="1. Yes"/>
    <s v="1. Yes"/>
    <m/>
    <s v="I am a child or young person answering for myself"/>
    <s v="Secondary school"/>
    <x v="3"/>
    <m/>
    <s v="Angus"/>
    <s v="No"/>
    <s v="ANON-51P4-YHA5-1"/>
    <m/>
    <m/>
    <d v="2025-10-23T12:38:47"/>
    <d v="2025-10-23T12:58:19"/>
    <d v="2025-10-23T12:57:48"/>
    <m/>
  </r>
  <r>
    <n v="183"/>
    <s v="3. I’m not sure 🤷‍♂️"/>
    <s v="1. Important👍"/>
    <s v="1. Important👍"/>
    <s v="1. Important👍"/>
    <s v="1. Important👍"/>
    <s v="1. Important👍"/>
    <s v="1. Important👍"/>
    <s v="3. I’m not sure 🤷‍♂️"/>
    <s v="1. Important👍"/>
    <s v="3. I’m not sure 🤷‍♂️"/>
    <s v="3. I’m not sure 🤷‍♂️"/>
    <s v="1. Important👍"/>
    <s v="3. I’m not sure 🤷‍♂️"/>
    <s v="1. Important👍"/>
    <s v="1. Important👍"/>
    <s v="1. Important👍"/>
    <s v="3. I’m not sure 🤷‍♂️"/>
    <s v="3. I’m not sure 🤷‍♂️"/>
    <s v="i don't think there is any missing"/>
    <s v="3. Not sure"/>
    <s v="3. Not sure"/>
    <s v="2. No"/>
    <s v="3. Not sure"/>
    <s v="3. At least once every 10 years"/>
    <s v="no"/>
    <s v="1. About 2 days - just enough time to get ready"/>
    <s v="1. Yes"/>
    <s v="3. Not sure"/>
    <s v="A questionnaire"/>
    <m/>
    <m/>
    <m/>
    <m/>
    <s v="3. Not sure"/>
    <s v="3. Not sure"/>
    <m/>
    <m/>
    <m/>
    <s v="I’m not sure"/>
    <m/>
    <m/>
    <s v="1. Yes"/>
    <s v="3. Not sure"/>
    <m/>
    <s v="I am a child or young person answering for myself"/>
    <s v="Secondary school"/>
    <x v="3"/>
    <m/>
    <s v="Angus"/>
    <s v="Yes"/>
    <s v="ANON-51P4-YHAK-Q"/>
    <n v="129386797"/>
    <m/>
    <d v="2025-10-23T12:38:02"/>
    <d v="2025-10-23T13:01:18"/>
    <d v="2025-10-23T13:00:20"/>
    <m/>
  </r>
  <r>
    <n v="185"/>
    <s v="1. Important👍"/>
    <s v="1. Important👍"/>
    <s v="1. Important👍"/>
    <s v="1. Important👍"/>
    <s v="1. Important👍"/>
    <s v="1. Important👍"/>
    <s v="1. Important👍"/>
    <s v="1. Important👍"/>
    <s v="1. Important👍"/>
    <s v="1. Important👍"/>
    <s v="1. Important👍"/>
    <s v="1. Important👍"/>
    <s v="3. I’m not sure 🤷‍♂️"/>
    <s v="1. Important👍"/>
    <s v="1. Important👍"/>
    <s v="1. Important👍"/>
    <s v="1. Important👍"/>
    <s v="1. Important👍"/>
    <m/>
    <s v="1. Yes"/>
    <s v="1. Yes"/>
    <s v="3. Not sure"/>
    <s v="3. Not sure"/>
    <s v="4. I’m not sure"/>
    <s v="maybe every 2 years????"/>
    <s v="5. I’m not sure"/>
    <s v="1. Yes"/>
    <s v="1. Yes"/>
    <s v="A questionnaire"/>
    <m/>
    <m/>
    <m/>
    <m/>
    <s v="2. No"/>
    <s v="1. Yes"/>
    <m/>
    <m/>
    <s v="A video that explains what inspectors found"/>
    <s v="I’m not sure"/>
    <m/>
    <s v="for people with disabilities a letter is not useful even read to them"/>
    <s v="3. Not sure"/>
    <s v="3. Not sure"/>
    <m/>
    <s v="I am a child or young person answering for myself"/>
    <s v="Secondary school"/>
    <x v="3"/>
    <m/>
    <s v="Angus"/>
    <s v="Yes"/>
    <s v="ANON-51P4-YHBQ-X"/>
    <n v="711490841"/>
    <m/>
    <d v="2025-10-23T12:39:05"/>
    <d v="2025-10-23T20:55:57"/>
    <d v="2025-10-23T20:55:22"/>
    <m/>
  </r>
  <r>
    <n v="188"/>
    <s v="1. Important👍"/>
    <s v="1. Important👍"/>
    <s v="1. Important👍"/>
    <s v="1. Important👍"/>
    <s v="1. Important👍"/>
    <s v="1. Important👍"/>
    <s v="1. Important👍"/>
    <s v="1. Important👍"/>
    <s v="1. Important👍"/>
    <s v="1. Important👍"/>
    <s v="1. Important👍"/>
    <s v="1. Important👍"/>
    <s v="1. Important👍"/>
    <s v="1. Important👍"/>
    <s v="1. Important👍"/>
    <s v="1. Important👍"/>
    <s v="1. Important👍"/>
    <s v="1. Important👍"/>
    <s v="Bullying_x000a_Teachers being fair. Teaching to best - not copying out."/>
    <s v="1. Yes"/>
    <s v="1. Yes"/>
    <s v="1. Yes"/>
    <s v="3. Not sure"/>
    <s v="1. At least once every 5 years"/>
    <m/>
    <s v="2. About 2 and a half weeks - the same as it is now"/>
    <s v="1. Yes"/>
    <s v="1. Yes"/>
    <s v="A questionnaire"/>
    <s v="A discussion"/>
    <s v="An online tool for you to share your ideas"/>
    <m/>
    <m/>
    <s v="1. Yes"/>
    <s v="1. Yes"/>
    <m/>
    <m/>
    <s v="A video that explains what inspectors found"/>
    <m/>
    <m/>
    <m/>
    <s v="1. Yes"/>
    <s v="1. Yes"/>
    <m/>
    <s v="I am a child or young person answering for myself"/>
    <s v="Secondary school"/>
    <x v="3"/>
    <m/>
    <s v="North Lanarkshire"/>
    <s v="Yes"/>
    <s v="ANON-51P4-YHBF-K"/>
    <n v="753735968"/>
    <m/>
    <d v="2025-10-24T11:13:02"/>
    <d v="2025-10-24T11:25:10"/>
    <d v="2025-10-24T11:24:59"/>
    <m/>
  </r>
  <r>
    <n v="189"/>
    <s v="1. Important👍"/>
    <s v="1. Important👍"/>
    <s v="3. I’m not sure 🤷‍♂️"/>
    <s v="3. I’m not sure 🤷‍♂️"/>
    <s v="1. Important👍"/>
    <s v="3. I’m not sure 🤷‍♂️"/>
    <s v="3. I’m not sure 🤷‍♂️"/>
    <s v="1. Important👍"/>
    <s v="1. Important👍"/>
    <s v="1. Important👍"/>
    <s v="1. Important👍"/>
    <s v="2. Not important👎"/>
    <s v="3. I’m not sure 🤷‍♂️"/>
    <s v="3. I’m not sure 🤷‍♂️"/>
    <s v="3. I’m not sure 🤷‍♂️"/>
    <s v="1. Important👍"/>
    <s v="1. Important👍"/>
    <s v="3. I’m not sure 🤷‍♂️"/>
    <s v="I'm autistic and have ADHD. I think inspectors should be looking at how teachers treat me and how much training that teachers get to understand me."/>
    <s v="1. Yes"/>
    <s v="1. Yes"/>
    <s v="1. Yes"/>
    <s v="1. Yes"/>
    <s v="1. At least once every 5 years"/>
    <s v="I think schools should be inspected every year"/>
    <s v="4. It should be different for each school, depending on what’s going on"/>
    <s v="1. Yes"/>
    <s v="1. Yes"/>
    <s v="A questionnaire"/>
    <s v="A discussion"/>
    <s v="An online tool for you to share your ideas"/>
    <m/>
    <m/>
    <s v="1. Yes"/>
    <s v="1. Yes"/>
    <m/>
    <s v="A report"/>
    <s v="A video that explains what inspectors found"/>
    <m/>
    <m/>
    <m/>
    <s v="1. Yes"/>
    <s v="1. Yes"/>
    <m/>
    <s v="I am a child or young person answering for myself"/>
    <s v="Secondary school"/>
    <x v="3"/>
    <m/>
    <s v="City of Edinburgh"/>
    <s v="Yes"/>
    <s v="ANON-51P4-YHB8-5"/>
    <n v="481843776"/>
    <m/>
    <d v="2025-10-24T11:43:10"/>
    <d v="2025-10-24T11:49:04"/>
    <d v="2025-10-24T11:48:46"/>
    <m/>
  </r>
  <r>
    <n v="227"/>
    <s v="1. Important👍"/>
    <s v="1. Important👍"/>
    <s v="1. Important👍"/>
    <s v="1. Important👍"/>
    <s v="1. Important👍"/>
    <s v="1. Important👍"/>
    <s v="1. Important👍"/>
    <s v="1. Important👍"/>
    <s v="1. Important👍"/>
    <s v="1. Important👍"/>
    <s v="1. Important👍"/>
    <s v="3. I’m not sure 🤷‍♂️"/>
    <s v="2. Not important👎"/>
    <s v="3. I’m not sure 🤷‍♂️"/>
    <s v="3. I’m not sure 🤷‍♂️"/>
    <s v="1. Important👍"/>
    <s v="2. Not important👎"/>
    <s v="1. Important👍"/>
    <m/>
    <s v="1. Yes"/>
    <s v="2. No"/>
    <s v="3. Not sure"/>
    <s v="1. Yes"/>
    <s v="1. At least once every 5 years"/>
    <m/>
    <s v="3. About 3 or 4 weeks - a bit more time to get ready"/>
    <s v="1. Yes"/>
    <s v="1. Yes"/>
    <m/>
    <s v="A discussion"/>
    <m/>
    <m/>
    <m/>
    <s v="1. Yes"/>
    <s v="1. Yes"/>
    <m/>
    <s v="A report"/>
    <s v="A video that explains what inspectors found"/>
    <m/>
    <m/>
    <m/>
    <s v="3. Not sure"/>
    <s v="1. Yes"/>
    <m/>
    <s v="I am a child or young person answering for myself"/>
    <s v="Secondary school"/>
    <x v="3"/>
    <m/>
    <s v="Angus"/>
    <s v="Yes"/>
    <s v="ANON-51P4-YHTF-5"/>
    <n v="22012655"/>
    <m/>
    <d v="2025-10-29T17:28:48"/>
    <d v="2025-10-29T17:34:39"/>
    <d v="2025-10-29T17:34:21"/>
    <m/>
  </r>
  <r>
    <n v="228"/>
    <s v="1. Important👍"/>
    <s v="1. Important👍"/>
    <s v="1. Important👍"/>
    <s v="1. Important👍"/>
    <s v="1. Important👍"/>
    <s v="1. Important👍"/>
    <s v="1. Important👍"/>
    <s v="1. Important👍"/>
    <s v="1. Important👍"/>
    <s v="1. Important👍"/>
    <s v="1. Important👍"/>
    <s v="3. I’m not sure 🤷‍♂️"/>
    <s v="3. I’m not sure 🤷‍♂️"/>
    <s v="1. Important👍"/>
    <s v="1. Important👍"/>
    <s v="1. Important👍"/>
    <s v="1. Important👍"/>
    <s v="1. Important👍"/>
    <m/>
    <s v="1. Yes"/>
    <s v="1. Yes"/>
    <s v="3. Not sure"/>
    <s v="3. Not sure"/>
    <s v="1. At least once every 5 years"/>
    <m/>
    <s v="2. About 2 and a half weeks - the same as it is now"/>
    <s v="1. Yes"/>
    <s v="1. Yes"/>
    <s v="A questionnaire"/>
    <s v="A discussion"/>
    <m/>
    <m/>
    <m/>
    <s v="3. Not sure"/>
    <s v="1. Yes"/>
    <m/>
    <m/>
    <s v="A video that explains what inspectors found"/>
    <m/>
    <m/>
    <m/>
    <s v="1. Yes"/>
    <s v="3. Not sure"/>
    <m/>
    <s v="I am a child or young person answering for myself"/>
    <s v="Secondary school"/>
    <x v="3"/>
    <m/>
    <s v="Angus"/>
    <s v="Yes"/>
    <s v="ANON-51P4-YHT8-Q"/>
    <n v="637393818"/>
    <m/>
    <d v="2025-10-29T19:29:33"/>
    <d v="2025-10-29T19:43:27"/>
    <d v="2025-10-29T19:42:56"/>
    <m/>
  </r>
  <r>
    <n v="229"/>
    <s v="1. Important👍"/>
    <s v="1. Important👍"/>
    <s v="1. Important👍"/>
    <s v="1. Important👍"/>
    <s v="1. Important👍"/>
    <s v="1. Important👍"/>
    <s v="1. Important👍"/>
    <s v="1. Important👍"/>
    <s v="1. Important👍"/>
    <s v="1. Important👍"/>
    <s v="1. Important👍"/>
    <s v="3. I’m not sure 🤷‍♂️"/>
    <s v="1. Important👍"/>
    <s v="1. Important👍"/>
    <s v="1. Important👍"/>
    <s v="1. Important👍"/>
    <s v="1. Important👍"/>
    <s v="1. Important👍"/>
    <m/>
    <s v="1. Yes"/>
    <s v="1. Yes"/>
    <s v="1. Yes"/>
    <s v="1. Yes"/>
    <s v="1. At least once every 5 years"/>
    <m/>
    <s v="3. About 3 or 4 weeks - a bit more time to get ready"/>
    <s v="1. Yes"/>
    <s v="1. Yes"/>
    <s v="A questionnaire"/>
    <m/>
    <s v="An online tool for you to share your ideas"/>
    <m/>
    <m/>
    <s v="2. No"/>
    <s v="1. Yes"/>
    <s v="A letter"/>
    <m/>
    <s v="A video that explains what inspectors found"/>
    <m/>
    <m/>
    <m/>
    <s v="1. Yes"/>
    <s v="1. Yes"/>
    <m/>
    <s v="I am a child or young person answering for myself"/>
    <s v="Secondary school"/>
    <x v="3"/>
    <m/>
    <s v="East Ayrshire"/>
    <s v="Yes"/>
    <s v="ANON-51P4-YHTZ-S"/>
    <n v="628484842"/>
    <m/>
    <d v="2025-10-30T08:57:34"/>
    <d v="2025-10-30T09:20:44"/>
    <d v="2025-10-30T09:20:35"/>
    <m/>
  </r>
  <r>
    <n v="331"/>
    <s v="1. Important👍"/>
    <s v="1. Important👍"/>
    <s v="1. Important👍"/>
    <s v="1. Important👍"/>
    <s v="1. Important👍"/>
    <s v="1. Important👍"/>
    <s v="3. I’m not sure 🤷‍♂️"/>
    <s v="1. Important👍"/>
    <s v="1. Important👍"/>
    <s v="1. Important👍"/>
    <s v="1. Important👍"/>
    <s v="1. Important👍"/>
    <s v="2. Not important👎"/>
    <s v="1. Important👍"/>
    <s v="2. Not important👎"/>
    <s v="1. Important👍"/>
    <s v="2. Not important👎"/>
    <s v="1. Important👍"/>
    <m/>
    <s v="1. Yes"/>
    <s v="3. Not sure"/>
    <s v="1. Yes"/>
    <s v="2. No"/>
    <s v="1. At least once every 5 years"/>
    <m/>
    <s v="1. About 2 days - just enough time to get ready"/>
    <s v="2. No"/>
    <s v="1. Yes"/>
    <s v="A questionnaire"/>
    <m/>
    <m/>
    <m/>
    <m/>
    <s v="2. No"/>
    <s v="1. Yes"/>
    <m/>
    <s v="A report"/>
    <m/>
    <m/>
    <m/>
    <m/>
    <s v="1. Yes"/>
    <s v="1. Yes"/>
    <m/>
    <s v="I am a child or young person answering for myself"/>
    <s v="Secondary school"/>
    <x v="3"/>
    <m/>
    <s v="Highland"/>
    <s v="Yes"/>
    <s v="ANON-51P4-YHSF-4"/>
    <n v="967901022"/>
    <m/>
    <d v="2025-11-12T12:01:41"/>
    <d v="2025-11-12T12:06:27"/>
    <d v="2025-11-12T12:06:18"/>
    <m/>
  </r>
  <r>
    <n v="334"/>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2. No"/>
    <s v="2. No"/>
    <s v="1. Yes"/>
    <s v="1. At least once every 5 years"/>
    <m/>
    <s v="2. About 2 and a half weeks - the same as it is now"/>
    <s v="1. Yes"/>
    <s v="2. No"/>
    <m/>
    <s v="A discussion"/>
    <m/>
    <m/>
    <m/>
    <s v="2. No"/>
    <s v="2. No"/>
    <m/>
    <s v="A report"/>
    <m/>
    <m/>
    <m/>
    <m/>
    <s v="1. Yes"/>
    <s v="1. Yes"/>
    <m/>
    <s v="I am a child or young person answering for myself"/>
    <s v="Secondary school"/>
    <x v="3"/>
    <m/>
    <s v="Midlothian"/>
    <s v="No"/>
    <s v="ANON-51P4-YHSG-5"/>
    <m/>
    <m/>
    <d v="2025-11-13T18:03:21"/>
    <d v="2025-11-13T18:23:58"/>
    <d v="2025-11-13T18:23:33"/>
    <m/>
  </r>
  <r>
    <n v="357"/>
    <s v="1. Important👍"/>
    <s v="1. Important👍"/>
    <s v="1. Important👍"/>
    <s v="1. Important👍"/>
    <s v="1. Important👍"/>
    <s v="1. Important👍"/>
    <s v="1. Important👍"/>
    <s v="1. Important👍"/>
    <s v="1. Important👍"/>
    <s v="2. Not important👎"/>
    <s v="2. Not important👎"/>
    <s v="2. Not important👎"/>
    <s v="2. Not important👎"/>
    <s v="2. Not important👎"/>
    <s v="2. Not important👎"/>
    <s v="2. Not important👎"/>
    <s v="2. Not important👎"/>
    <s v="1. Important👍"/>
    <m/>
    <s v="1. Yes"/>
    <s v="2. No"/>
    <s v="1. Yes"/>
    <s v="3. Not sure"/>
    <s v="2. At least once every 7 years"/>
    <m/>
    <s v="3. About 3 or 4 weeks - a bit more time to get ready"/>
    <s v="2. No"/>
    <s v="1. Yes"/>
    <s v="A questionnaire"/>
    <s v="A discussion"/>
    <s v="An online tool for you to share your ideas"/>
    <m/>
    <m/>
    <s v="2. No"/>
    <s v="1. Yes"/>
    <m/>
    <m/>
    <s v="A video that explains what inspectors found"/>
    <m/>
    <s v="Other – please write your ideas in the box below"/>
    <s v="A child friendly version of the report, one that is easier to read using less of the words that children might not understand."/>
    <s v="1. Yes"/>
    <s v="1. Yes"/>
    <m/>
    <s v="I am a child or young person answering for myself"/>
    <s v="Secondary school"/>
    <x v="3"/>
    <m/>
    <s v="East Ayrshire"/>
    <s v="Yes"/>
    <s v="ANON-51P4-YGQC-X"/>
    <n v="999377976"/>
    <m/>
    <d v="2025-11-17T22:03:24"/>
    <d v="2025-11-17T22:08:13"/>
    <d v="2025-11-17T22:08:02"/>
    <m/>
  </r>
  <r>
    <n v="384"/>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1. Yes"/>
    <s v="1. Yes"/>
    <s v="2. At least once every 7 years"/>
    <m/>
    <s v="1. About 2 days - just enough time to get ready"/>
    <s v="2. No"/>
    <s v="1. Yes"/>
    <s v="A questionnaire"/>
    <s v="A discussion"/>
    <m/>
    <m/>
    <m/>
    <s v="2. No"/>
    <s v="1. Yes"/>
    <m/>
    <s v="A report"/>
    <m/>
    <m/>
    <m/>
    <m/>
    <s v="1. Yes"/>
    <s v="1. Yes"/>
    <m/>
    <s v="I am a child or young person answering for myself"/>
    <s v="Secondary school"/>
    <x v="3"/>
    <m/>
    <s v="South Lanarkshire"/>
    <s v="Yes"/>
    <s v="ANON-51P4-YGW5-P"/>
    <n v="309396985"/>
    <m/>
    <d v="2025-11-24T10:53:36"/>
    <d v="2025-11-24T11:00:36"/>
    <d v="2025-11-24T11:00:29"/>
    <m/>
  </r>
  <r>
    <n v="386"/>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2. No"/>
    <s v="1. Yes"/>
    <s v="1. At least once every 5 years"/>
    <s v="no"/>
    <s v="5. I’m not sure"/>
    <s v="1. Yes"/>
    <s v="1. Yes"/>
    <s v="A questionnaire"/>
    <s v="A discussion"/>
    <s v="An online tool for you to share your ideas"/>
    <m/>
    <m/>
    <s v="1. Yes"/>
    <s v="1. Yes"/>
    <m/>
    <m/>
    <s v="A video that explains what inspectors found"/>
    <m/>
    <m/>
    <m/>
    <s v="1. Yes"/>
    <s v="1. Yes"/>
    <m/>
    <s v="I am a child or young person answering for myself"/>
    <s v="Secondary school"/>
    <x v="3"/>
    <m/>
    <s v="South Lanarkshire"/>
    <s v="No"/>
    <s v="ANON-51P4-YGWU-P"/>
    <m/>
    <m/>
    <d v="2025-11-24T10:53:26"/>
    <d v="2025-11-24T11:01:34"/>
    <d v="2025-11-24T11:00:37"/>
    <m/>
  </r>
  <r>
    <n v="389"/>
    <s v="1. Important👍"/>
    <s v="1. Important👍"/>
    <s v="1. Important👍"/>
    <s v="1. Important👍"/>
    <s v="1. Important👍"/>
    <s v="1. Important👍"/>
    <s v="4. N/A"/>
    <s v="1. Important👍"/>
    <s v="1. Important👍"/>
    <s v="1. Important👍"/>
    <s v="1. Important👍"/>
    <s v="1. Important👍"/>
    <s v="1. Important👍"/>
    <s v="1. Important👍"/>
    <s v="1. Important👍"/>
    <s v="1. Important👍"/>
    <s v="1. Important👍"/>
    <s v="1. Important👍"/>
    <m/>
    <s v="1. Yes"/>
    <s v="1. Yes"/>
    <s v="4. Not Answered"/>
    <s v="1. Yes"/>
    <s v="4. I’m not sure"/>
    <m/>
    <s v="3. About 3 or 4 weeks - a bit more time to get ready"/>
    <s v="1. Yes"/>
    <s v="1. Yes"/>
    <s v="A questionnaire"/>
    <m/>
    <m/>
    <m/>
    <m/>
    <s v="1. Yes"/>
    <s v="1. Yes"/>
    <s v="A letter"/>
    <m/>
    <m/>
    <m/>
    <m/>
    <m/>
    <s v="1. Yes"/>
    <s v="1. Yes"/>
    <m/>
    <s v="I am a child or young person answering for myself"/>
    <s v="Secondary school"/>
    <x v="3"/>
    <m/>
    <s v="South Lanarkshire"/>
    <s v="Yes"/>
    <s v="ANON-51P4-YGPP-A"/>
    <n v="220581182"/>
    <m/>
    <d v="2025-11-24T10:53:43"/>
    <d v="2025-11-24T11:08:23"/>
    <d v="2025-11-24T11:07:43"/>
    <m/>
  </r>
  <r>
    <n v="391"/>
    <s v="1. Important👍"/>
    <s v="3. I’m not sure 🤷‍♂️"/>
    <s v="1. Important👍"/>
    <s v="1. Important👍"/>
    <s v="3. I’m not sure 🤷‍♂️"/>
    <s v="3. I’m not sure 🤷‍♂️"/>
    <s v="3. I’m not sure 🤷‍♂️"/>
    <s v="1. Important👍"/>
    <s v="1. Important👍"/>
    <s v="1. Important👍"/>
    <s v="1. Important👍"/>
    <s v="1. Important👍"/>
    <s v="1. Important👍"/>
    <s v="1. Important👍"/>
    <s v="1. Important👍"/>
    <s v="2. Not important👎"/>
    <s v="2. Not important👎"/>
    <s v="1. Important👍"/>
    <m/>
    <s v="1. Yes"/>
    <s v="1. Yes"/>
    <s v="3. Not sure"/>
    <s v="2. No"/>
    <s v="4. I’m not sure"/>
    <m/>
    <s v="2. About 2 and a half weeks - the same as it is now"/>
    <s v="1. Yes"/>
    <s v="2. No"/>
    <s v="A questionnaire"/>
    <m/>
    <m/>
    <m/>
    <m/>
    <s v="2. No"/>
    <s v="1. Yes"/>
    <s v="A letter"/>
    <m/>
    <m/>
    <m/>
    <m/>
    <m/>
    <s v="1. Yes"/>
    <s v="1. Yes"/>
    <m/>
    <s v="I am a child or young person answering for myself"/>
    <s v="Secondary school"/>
    <x v="3"/>
    <m/>
    <s v="East Lothian"/>
    <s v="Yes"/>
    <s v="ANON-51P4-YGPN-8"/>
    <n v="897737029"/>
    <m/>
    <d v="2025-11-24T11:11:46"/>
    <d v="2025-11-24T11:16:43"/>
    <d v="2025-11-24T11:16:33"/>
    <m/>
  </r>
  <r>
    <n v="394"/>
    <s v="1. Important👍"/>
    <s v="1. Important👍"/>
    <s v="1. Important👍"/>
    <s v="1. Important👍"/>
    <s v="1. Important👍"/>
    <s v="1. Important👍"/>
    <s v="1. Important👍"/>
    <s v="1. Important👍"/>
    <s v="1. Important👍"/>
    <s v="1. Important👍"/>
    <s v="1. Important👍"/>
    <s v="3. I’m not sure 🤷‍♂️"/>
    <s v="1. Important👍"/>
    <s v="1. Important👍"/>
    <s v="1. Important👍"/>
    <s v="1. Important👍"/>
    <s v="3. I’m not sure 🤷‍♂️"/>
    <s v="1. Important👍"/>
    <m/>
    <s v="1. Yes"/>
    <s v="2. No"/>
    <s v="1. Yes"/>
    <s v="1. Yes"/>
    <s v="1. At least once every 5 years"/>
    <m/>
    <s v="4. It should be different for each school, depending on what’s going on"/>
    <s v="1. Yes"/>
    <s v="1. Yes"/>
    <m/>
    <s v="A discussion"/>
    <s v="An online tool for you to share your ideas"/>
    <m/>
    <m/>
    <s v="2. No"/>
    <s v="1. Yes"/>
    <m/>
    <m/>
    <m/>
    <s v="I’m not sure"/>
    <m/>
    <m/>
    <s v="1. Yes"/>
    <s v="1. Yes"/>
    <m/>
    <s v="I am a child or young person answering for myself"/>
    <s v="Secondary school"/>
    <x v="3"/>
    <m/>
    <s v="South Lanarkshire"/>
    <s v="Yes"/>
    <s v="ANON-51P4-YGP9-K"/>
    <n v="1001110807"/>
    <m/>
    <d v="2025-11-24T11:11:29"/>
    <d v="2025-11-24T11:17:55"/>
    <d v="2025-11-24T11:17:34"/>
    <m/>
  </r>
  <r>
    <n v="396"/>
    <s v="1. Important👍"/>
    <s v="1. Important👍"/>
    <s v="1. Important👍"/>
    <s v="1. Important👍"/>
    <s v="1. Important👍"/>
    <s v="1. Important👍"/>
    <s v="1. Important👍"/>
    <s v="1. Important👍"/>
    <s v="1. Important👍"/>
    <s v="1. Important👍"/>
    <s v="1. Important👍"/>
    <s v="2. Not important👎"/>
    <s v="1. Important👍"/>
    <s v="1. Important👍"/>
    <s v="1. Important👍"/>
    <s v="1. Important👍"/>
    <s v="2. Not important👎"/>
    <s v="1. Important👍"/>
    <m/>
    <s v="1. Yes"/>
    <s v="1. Yes"/>
    <s v="3. Not sure"/>
    <s v="2. No"/>
    <s v="1. At least once every 5 years"/>
    <m/>
    <s v="2. About 2 and a half weeks - the same as it is now"/>
    <s v="1. Yes"/>
    <s v="1. Yes"/>
    <s v="A questionnaire"/>
    <m/>
    <m/>
    <m/>
    <m/>
    <s v="1. Yes"/>
    <s v="1. Yes"/>
    <s v="A letter"/>
    <s v="A report"/>
    <m/>
    <m/>
    <m/>
    <m/>
    <s v="1. Yes"/>
    <s v="1. Yes"/>
    <m/>
    <s v="I am a child or young person answering for myself"/>
    <s v="Secondary school"/>
    <x v="3"/>
    <m/>
    <s v="East Lothian"/>
    <s v="Yes"/>
    <s v="ANON-51P4-YGC7-4"/>
    <n v="406449106"/>
    <m/>
    <d v="2025-11-24T11:30:22"/>
    <d v="2025-11-24T11:34:26"/>
    <d v="2025-11-24T11:34:21"/>
    <m/>
  </r>
  <r>
    <n v="463"/>
    <s v="1. Important👍"/>
    <s v="1. Important👍"/>
    <s v="1. Important👍"/>
    <s v="1. Important👍"/>
    <s v="1. Important👍"/>
    <s v="1. Important👍"/>
    <s v="3. I’m not sure 🤷‍♂️"/>
    <s v="1. Important👍"/>
    <s v="4. N/A"/>
    <s v="1. Important👍"/>
    <s v="1. Important👍"/>
    <s v="2. Not important👎"/>
    <s v="1. Important👍"/>
    <s v="1. Important👍"/>
    <s v="3. I’m not sure 🤷‍♂️"/>
    <s v="1. Important👍"/>
    <s v="1. Important👍"/>
    <s v="1. Important👍"/>
    <s v="Something along the lines of how well the schools and pupils aims are aligned... i.e. the school isn't pushing out people who didn't do very well in their Nat 5s when it comes to fifth year to be percieved to get better results. And what the school leadership teams vision for the school is - are the pupils aware of and involved in this? Ensuring the school and pupils are on the same page."/>
    <s v="1. Yes"/>
    <s v="2. No"/>
    <s v="3. Not sure"/>
    <s v="1. Yes"/>
    <s v="1. At least once every 5 years"/>
    <s v="I'm surprised it is not more often - teaching staff change over so frequently i think its schools should be inspected annually, or once every 2 years"/>
    <s v="4. It should be different for each school, depending on what’s going on"/>
    <s v="2. No"/>
    <s v="1. Yes"/>
    <s v="A questionnaire"/>
    <s v="A discussion"/>
    <m/>
    <m/>
    <s v="I think the headteacher should tell the inspector their thoughts after the inspection, so the inspector is not influenced by the headteachers perception, which may be quite detatched from the everyday life of the school"/>
    <s v="2. No"/>
    <s v="3. Not sure"/>
    <s v="A letter"/>
    <s v="A report"/>
    <s v="A video that explains what inspectors found"/>
    <m/>
    <m/>
    <m/>
    <s v="1. Yes"/>
    <s v="1. Yes"/>
    <m/>
    <s v="I am a child or young person answering for myself"/>
    <s v="Secondary school"/>
    <x v="3"/>
    <m/>
    <s v="Midlothian"/>
    <s v="Yes"/>
    <s v="ANON-51P4-YGUZ-S"/>
    <n v="612359466"/>
    <m/>
    <d v="2025-11-25T18:17:18"/>
    <d v="2025-11-25T18:29:24"/>
    <d v="2025-11-25T18:29:19"/>
    <m/>
  </r>
  <r>
    <n v="129"/>
    <s v="1. Important👍"/>
    <s v="1. Important👍"/>
    <s v="1. Important👍"/>
    <s v="1. Important👍"/>
    <s v="1. Important👍"/>
    <s v="1. Important👍"/>
    <s v="1. Important👍"/>
    <s v="1. Important👍"/>
    <s v="1. Important👍"/>
    <s v="1. Important👍"/>
    <s v="1. Important👍"/>
    <s v="1. Important👍"/>
    <s v="1. Important👍"/>
    <s v="1. Important👍"/>
    <s v="1. Important👍"/>
    <s v="1. Important👍"/>
    <s v="1. Important👍"/>
    <s v="1. Important👍"/>
    <s v="Wider achievements and opportunities for extra curricular activity._x000a_Engagement with local businesses and employers."/>
    <s v="1. Yes"/>
    <s v="1. Yes"/>
    <s v="1. Yes"/>
    <s v="1. Yes"/>
    <s v="1. At least once every 5 years"/>
    <s v="There needs to be a mechanism whereby an inspection can be undertaken outwith a chronological cycle. There may be triggers that may have significant impact on leaning in a school, e.g. move to a new building, an amalgamation, a new HT. Such impacts need to be monitored."/>
    <s v="1. About 2 days - just enough time to get ready"/>
    <s v="1. Yes"/>
    <s v="1. Yes"/>
    <m/>
    <s v="A discussion"/>
    <s v="An online tool for you to share your ideas"/>
    <m/>
    <s v="Some children may need support for this activity. Probably best from someone they know."/>
    <s v="1. Yes"/>
    <s v="1. Yes"/>
    <s v="A letter"/>
    <m/>
    <s v="A video that explains what inspectors found"/>
    <m/>
    <m/>
    <s v="Any video needs to feature people from the inspection team that young people gave met."/>
    <s v="1. Yes"/>
    <s v="1. Yes"/>
    <s v="Engagement with the Parent Forum must be improved. A Parent Council is likely to consist of families of the more successful learners. There needs to be an open invitation for any Parent to meeting with a member of the team rather than just via the Parent Council. _x000a__x000a_The team should actively inspect and report on the quality of provision for young people with ASN and looked after children."/>
    <s v="I am an adult answering on behalf of a school-age child"/>
    <s v="Secondary school"/>
    <x v="3"/>
    <m/>
    <s v="Shetland Islands"/>
    <s v="Yes"/>
    <s v="ANON-51P4-YHDJ-S"/>
    <n v="349567017"/>
    <m/>
    <d v="2025-10-13T11:12:19"/>
    <d v="2025-10-13T11:36:20"/>
    <d v="2025-10-13T11:36:02"/>
    <m/>
  </r>
  <r>
    <n v="356"/>
    <s v="1. Important👍"/>
    <s v="1. Important👍"/>
    <s v="1. Important👍"/>
    <s v="1. Important👍"/>
    <s v="1. Important👍"/>
    <s v="1. Important👍"/>
    <s v="1. Important👍"/>
    <s v="1. Important👍"/>
    <s v="1. Important👍"/>
    <s v="1. Important👍"/>
    <s v="1. Important👍"/>
    <s v="1. Important👍"/>
    <s v="1. Important👍"/>
    <s v="1. Important👍"/>
    <s v="1. Important👍"/>
    <s v="1. Important👍"/>
    <s v="1. Important👍"/>
    <s v="1. Important👍"/>
    <s v="How well Catholic schools cater to the spiritual well-being of pupils. How well they work with community partners such as associated parishes and clergy, and the diocese. All elements named above are viewed through the lens of faith within a Catholic school setting."/>
    <s v="1. Yes"/>
    <s v="1. Yes"/>
    <s v="3. Not sure"/>
    <s v="3. Not sure"/>
    <s v="3. At least once every 10 years"/>
    <m/>
    <s v="3. About 3 or 4 weeks - a bit more time to get ready"/>
    <s v="3. Not sure"/>
    <s v="3. Not sure"/>
    <s v="A questionnaire"/>
    <s v="A discussion"/>
    <s v="An online tool for you to share your ideas"/>
    <m/>
    <m/>
    <s v="3. Not sure"/>
    <s v="1. Yes"/>
    <m/>
    <m/>
    <s v="A video that explains what inspectors found"/>
    <m/>
    <m/>
    <m/>
    <s v="1. Yes"/>
    <s v="1. Yes"/>
    <s v="I think that there is work to be done to recognise and inspect the unique contribution of Catholic schools within any inspection model. The same could be said of Gaelic medium education - surely a generic inspection team can't possibly either recognise or inspect what is so valued as distinct by these communities which means that there are aspects of the school which are not taken into account by the inspection team. My experience is also that RERC departments are rarely focused on.  In addition, it is not enough for one of the inspectors to simply be Catholic - but the person tasked with assessing this aspect should work in partnership with the local diocese to understand what this means."/>
    <s v="I am an adult answering on behalf of a school-age child"/>
    <s v="Secondary school"/>
    <x v="3"/>
    <m/>
    <s v="South Lanarkshire"/>
    <s v="Yes"/>
    <s v="ANON-51P4-YGQQ-C"/>
    <n v="318736978"/>
    <m/>
    <d v="2025-11-17T15:12:35"/>
    <d v="2025-11-17T15:38:25"/>
    <d v="2025-11-17T15:38:10"/>
    <m/>
  </r>
  <r>
    <n v="5"/>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4. I’m not sure"/>
    <s v="Inspections are a stressful time for staff and being given a two and a half week notice period makes an entire school stressed to the maximum. Educators should be providing the same level and quality of provision, keeping paperwork up to scratch all year, not just for an inspection week. Inspectors should not be called inspectors, they should have unannounced visits, more often, to check on provision (like care commission). A lot can happen in a school over periods of 5-10 years."/>
    <s v="4. It should be different for each school, depending on what’s going on"/>
    <s v="1. Yes"/>
    <s v="1. Yes"/>
    <m/>
    <m/>
    <s v="An online tool for you to share your ideas"/>
    <m/>
    <m/>
    <s v="2. No"/>
    <s v="2. No"/>
    <m/>
    <m/>
    <m/>
    <m/>
    <s v="Other – please write your ideas in the box below"/>
    <s v="Allow the school staff to do this via the school improvement plan to work on developments and via things like a sketch note of positives. Positives should be shared with pupils and parents. School staff should be allowed the Professionalism to work on improvement"/>
    <s v="1. Yes"/>
    <s v="1. Yes"/>
    <s v="Inspections should be carried out by people who are working currently in schools. Frontline workers. A mix of support staff, teachers (who are currently in classes), deputes, Principal teachers and head teachers. It should be more of a sharing good practice visit where staff come and observe, share their feedback and play to the professional strengths of the staff. Head Teachers provide the Council's with detailed attainment on data. This should be enough to track whether a school is performing or not. Let school staff use their professional judgement. If a council is unhappy at how a school is progressing then they should become more involved in the process of supporting that improvement"/>
    <s v="I am an adult answering on behalf of a school-age child"/>
    <s v="Secondary school"/>
    <x v="3"/>
    <m/>
    <s v="South Ayrshire"/>
    <s v="Yes"/>
    <s v="ANON-51P4-YHNS-C"/>
    <n v="507066391"/>
    <m/>
    <d v="2025-09-04T08:17:48"/>
    <d v="2025-09-04T08:40:44"/>
    <d v="2025-09-04T08:40:30"/>
    <m/>
  </r>
  <r>
    <n v="13"/>
    <s v="1. Important👍"/>
    <s v="1. Important👍"/>
    <s v="1. Important👍"/>
    <s v="1. Important👍"/>
    <s v="1. Important👍"/>
    <s v="1. Important👍"/>
    <s v="1. Important👍"/>
    <s v="1. Important👍"/>
    <s v="1. Important👍"/>
    <s v="1. Important👍"/>
    <s v="1. Important👍"/>
    <s v="3. I’m not sure 🤷‍♂️"/>
    <s v="1. Important👍"/>
    <s v="1. Important👍"/>
    <s v="1. Important👍"/>
    <s v="1. Important👍"/>
    <s v="1. Important👍"/>
    <s v="1. Important👍"/>
    <m/>
    <s v="1. Yes"/>
    <s v="2. No"/>
    <s v="2. No"/>
    <s v="2. No"/>
    <s v="1. At least once every 5 years"/>
    <m/>
    <s v="1. About 2 days - just enough time to get ready"/>
    <s v="1. Yes"/>
    <s v="1. Yes"/>
    <s v="A questionnaire"/>
    <s v="A discussion"/>
    <s v="An online tool for you to share your ideas"/>
    <m/>
    <m/>
    <s v="2. No"/>
    <s v="1. Yes"/>
    <s v="A letter"/>
    <s v="A report"/>
    <s v="A video that explains what inspectors found"/>
    <m/>
    <m/>
    <m/>
    <s v="1. Yes"/>
    <s v="1. Yes"/>
    <s v="Inspectors need to be selected from all levels of experience. Not just ex senior management SLt"/>
    <s v="I am an adult answering on behalf of a school-age child"/>
    <s v="Secondary school"/>
    <x v="3"/>
    <m/>
    <s v="Clackmannanshire"/>
    <s v="No"/>
    <s v="ANON-51P4-YHJ1-6"/>
    <m/>
    <m/>
    <d v="2025-09-06T05:43:07"/>
    <d v="2025-09-06T05:48:53"/>
    <d v="2025-09-06T05:48:47"/>
    <m/>
  </r>
  <r>
    <n v="12"/>
    <s v="1. Important👍"/>
    <s v="1. Important👍"/>
    <s v="1. Important👍"/>
    <s v="1. Important👍"/>
    <s v="1. Important👍"/>
    <s v="1. Important👍"/>
    <s v="3. I’m not sure 🤷‍♂️"/>
    <s v="1. Important👍"/>
    <s v="1. Important👍"/>
    <s v="1. Important👍"/>
    <s v="1. Important👍"/>
    <s v="1. Important👍"/>
    <s v="3. I’m not sure 🤷‍♂️"/>
    <s v="1. Important👍"/>
    <s v="1. Important👍"/>
    <s v="1. Important👍"/>
    <s v="1. Important👍"/>
    <s v="1. Important👍"/>
    <s v="How outdoors learning is supported and implemented. What if any homework is being done and what happens when it isn’t. What support is afforded to those struggling in the system. How ASN is being diagnosed and supported and when. What clubs are being offered. How creativity is being supported. How the UN children’s rights are being supported and implemented especially the right to play."/>
    <s v="1. Yes"/>
    <s v="2. No"/>
    <s v="1. Yes"/>
    <s v="1. Yes"/>
    <s v="1. At least once every 5 years"/>
    <s v="At least every five years but ALWAYS when there is a different head to the last inspection. My child’s school has been through three heads since it was last inspected and is very differently ran a totally differ School to when it was inspected."/>
    <s v="1. About 2 days - just enough time to get ready"/>
    <s v="2. No"/>
    <s v="1. Yes"/>
    <s v="A questionnaire"/>
    <m/>
    <s v="An online tool for you to share your ideas"/>
    <m/>
    <m/>
    <s v="3. Not sure"/>
    <s v="1. Yes"/>
    <m/>
    <m/>
    <s v="A video that explains what inspectors found"/>
    <m/>
    <m/>
    <m/>
    <s v="1. Yes"/>
    <s v="1. Yes"/>
    <s v="Just more often as I stated my child’s school has had three heads since the last inspection. Involve the kids more but don’t give the school so much time to put on a show. My child’s school has says they do different things whenever outside people come in and it’s always make art for the walls and tidy up first and he says is very different and much more fun to how it normally is especially parents evening."/>
    <s v="I am an adult answering on behalf of a school-age child"/>
    <s v="Secondary school"/>
    <x v="3"/>
    <m/>
    <s v="East Dunbartonshire"/>
    <s v="Yes"/>
    <s v="ANON-51P4-YHQA-W"/>
    <n v="270760811"/>
    <m/>
    <d v="2025-09-05T16:05:51"/>
    <d v="2025-09-05T16:20:31"/>
    <d v="2025-09-05T16:19:58"/>
    <m/>
  </r>
  <r>
    <n v="4"/>
    <s v="1. Important👍"/>
    <s v="1. Important👍"/>
    <s v="1. Important👍"/>
    <s v="1. Important👍"/>
    <s v="1. Important👍"/>
    <s v="1. Important👍"/>
    <s v="1. Important👍"/>
    <s v="1. Important👍"/>
    <s v="1. Important👍"/>
    <s v="1. Important👍"/>
    <s v="1. Important👍"/>
    <s v="1. Important👍"/>
    <s v="3. I’m not sure 🤷‍♂️"/>
    <s v="1. Important👍"/>
    <s v="1. Important👍"/>
    <s v="1. Important👍"/>
    <s v="1. Important👍"/>
    <s v="1. Important👍"/>
    <s v="Current system only offers generic feedback across a school. How do departments know individually what they are doing well? Feedback from recent inspections highlights areas that some departments know they are doing well. They do not take into account significant work done by some departments in these areas. Equally, a department should know it is them that needs to improve."/>
    <s v="1. Yes"/>
    <s v="1. Yes"/>
    <s v="1. Yes"/>
    <s v="2. No"/>
    <s v="3. At least once every 10 years"/>
    <s v="Inspections should be done without notice as in England. Giving 2 weeks notice gives schools time to change a significant amount of what you see. _x000a__x000a_I understand the scoping report needs done however every school does a standards and qualities report, this should be used as a the report you require. Or change the standards report to include aspects of what you need."/>
    <s v="1. About 2 days - just enough time to get ready"/>
    <s v="1. Yes"/>
    <s v="1. Yes"/>
    <s v="A questionnaire"/>
    <s v="A discussion"/>
    <m/>
    <m/>
    <m/>
    <s v="1. Yes"/>
    <s v="1. Yes"/>
    <m/>
    <s v="A report"/>
    <s v="A video that explains what inspectors found"/>
    <m/>
    <m/>
    <m/>
    <s v="1. Yes"/>
    <s v="1. Yes"/>
    <s v="Our school was recently inspected. The report given was generic, this is far from helpful. Inspectors should focus on individual departments, generic feedback is not helpful when you know you are being told areas for improvement that you are good at. These areas were validated by a recent authority inspection prior to the HMIE. It is also demoralising for staff when areas that are good, are not highlighted. It also means that you are unsure on what your specific areas of development should be."/>
    <s v="I am an adult answering on behalf of a school-age child"/>
    <s v="Secondary school"/>
    <x v="3"/>
    <m/>
    <s v="Falkirk"/>
    <s v="Yes"/>
    <s v="ANON-51P4-YHNN-7"/>
    <n v="561035376"/>
    <m/>
    <d v="2025-09-04T08:18:10"/>
    <d v="2025-09-04T08:34:17"/>
    <d v="2025-09-04T08:34:07"/>
    <m/>
  </r>
  <r>
    <n v="92"/>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2. At least once every 7 years"/>
    <m/>
    <s v="1. About 2 days - just enough time to get ready"/>
    <s v="1. Yes"/>
    <s v="1. Yes"/>
    <m/>
    <s v="A discussion"/>
    <s v="An online tool for you to share your ideas"/>
    <m/>
    <m/>
    <s v="1. Yes"/>
    <s v="1. Yes"/>
    <m/>
    <m/>
    <s v="A video that explains what inspectors found"/>
    <m/>
    <m/>
    <m/>
    <s v="1. Yes"/>
    <s v="1. Yes"/>
    <s v="Young people from different schools to be part of the inspection team."/>
    <s v="I am an adult answering on behalf of a school-age child"/>
    <s v="Secondary school"/>
    <x v="3"/>
    <m/>
    <s v="Scottish Borders"/>
    <s v="Yes"/>
    <s v="ANON-51P4-YHES-3"/>
    <n v="426859700"/>
    <m/>
    <d v="2025-10-08T11:54:53"/>
    <d v="2025-10-08T12:03:02"/>
    <d v="2025-10-08T12:02:57"/>
    <m/>
  </r>
  <r>
    <n v="15"/>
    <s v="1. Important👍"/>
    <s v="1. Important👍"/>
    <s v="1. Important👍"/>
    <s v="1. Important👍"/>
    <s v="1. Important👍"/>
    <s v="1. Important👍"/>
    <s v="1. Important👍"/>
    <s v="1. Important👍"/>
    <s v="1. Important👍"/>
    <s v="1. Important👍"/>
    <s v="1. Important👍"/>
    <s v="1. Important👍"/>
    <s v="2. Not important👎"/>
    <s v="1. Important👍"/>
    <s v="1. Important👍"/>
    <s v="1. Important👍"/>
    <s v="1. Important👍"/>
    <s v="1. Important👍"/>
    <s v="Ratio of SFL staff to ASN pupils"/>
    <s v="1. Yes"/>
    <s v="2. No"/>
    <s v="1. Yes"/>
    <s v="2. No"/>
    <s v="1. At least once every 5 years"/>
    <m/>
    <s v="2. About 2 and a half weeks - the same as it is now"/>
    <s v="1. Yes"/>
    <s v="1. Yes"/>
    <s v="A questionnaire"/>
    <s v="A discussion"/>
    <s v="An online tool for you to share your ideas"/>
    <m/>
    <m/>
    <s v="3. Not sure"/>
    <s v="1. Yes"/>
    <m/>
    <s v="A report"/>
    <s v="A video that explains what inspectors found"/>
    <m/>
    <m/>
    <s v="Graphs &amp; power point presentation showing how the school compares with others in Edinburgh"/>
    <s v="1. Yes"/>
    <s v="1. Yes"/>
    <m/>
    <s v="I am an adult answering on behalf of a school-age child"/>
    <s v="Secondary school"/>
    <x v="3"/>
    <m/>
    <s v="City of Edinburgh"/>
    <s v="Yes"/>
    <s v="ANON-51P4-YHJP-5"/>
    <n v="500146571"/>
    <m/>
    <d v="2025-09-06T22:54:24"/>
    <d v="2025-09-06T23:02:39"/>
    <d v="2025-09-06T23:02:33"/>
    <m/>
  </r>
  <r>
    <n v="18"/>
    <s v="1. Important👍"/>
    <s v="1. Important👍"/>
    <s v="1. Important👍"/>
    <s v="1. Important👍"/>
    <s v="1. Important👍"/>
    <s v="1. Important👍"/>
    <s v="3. I’m not sure 🤷‍♂️"/>
    <s v="1. Important👍"/>
    <s v="3. I’m not sure 🤷‍♂️"/>
    <s v="3. I’m not sure 🤷‍♂️"/>
    <s v="1. Important👍"/>
    <s v="1. Important👍"/>
    <s v="2. Not important👎"/>
    <s v="1. Important👍"/>
    <s v="3. I’m not sure 🤷‍♂️"/>
    <s v="2. Not important👎"/>
    <s v="2. Not important👎"/>
    <s v="1. Important👍"/>
    <s v="- cleanliness of the school_x000a_- timetabling. Giving additional periods to study in S1/2/3 - with assistance from a teacher._x000a_- learning materials - how prepared students are to learn / enough resources to teach_x000a_- improved resources (newer / online textbooks?)"/>
    <s v="2. No"/>
    <s v="2. No"/>
    <s v="2. No"/>
    <s v="2. No"/>
    <s v="1. At least once every 5 years"/>
    <m/>
    <s v="3. About 3 or 4 weeks - a bit more time to get ready"/>
    <s v="2. No"/>
    <s v="3. Not sure"/>
    <s v="A questionnaire"/>
    <s v="A discussion"/>
    <m/>
    <m/>
    <m/>
    <s v="2. No"/>
    <s v="1. Yes"/>
    <s v="A letter"/>
    <m/>
    <s v="A video that explains what inspectors found"/>
    <m/>
    <m/>
    <m/>
    <s v="1. Yes"/>
    <s v="3. Not sure"/>
    <m/>
    <s v="I am an adult answering on behalf of a school-age child"/>
    <s v="Secondary school"/>
    <x v="3"/>
    <m/>
    <s v="South Lanarkshire"/>
    <s v="Yes"/>
    <s v="ANON-51P4-YH92-P"/>
    <n v="444619293"/>
    <m/>
    <d v="2025-09-10T12:41:36"/>
    <d v="2025-09-10T13:02:10"/>
    <d v="2025-09-10T13:02:04"/>
    <m/>
  </r>
  <r>
    <n v="19"/>
    <s v="3. I’m not sure 🤷‍♂️"/>
    <s v="1. Important👍"/>
    <s v="3. I’m not sure 🤷‍♂️"/>
    <s v="3. I’m not sure 🤷‍♂️"/>
    <s v="3. I’m not sure 🤷‍♂️"/>
    <s v="4. N/A"/>
    <s v="1. Important👍"/>
    <s v="1. Important👍"/>
    <s v="1. Important👍"/>
    <s v="1. Important👍"/>
    <s v="1. Important👍"/>
    <s v="2. Not important👎"/>
    <s v="2. Not important👎"/>
    <s v="3. I’m not sure 🤷‍♂️"/>
    <s v="2. Not important👎"/>
    <s v="2. Not important👎"/>
    <s v="2. Not important👎"/>
    <s v="1. Important👍"/>
    <m/>
    <s v="1. Yes"/>
    <s v="1. Yes"/>
    <s v="3. Not sure"/>
    <s v="3. Not sure"/>
    <s v="4. I’m not sure"/>
    <m/>
    <s v="4. It should be different for each school, depending on what’s going on"/>
    <s v="1. Yes"/>
    <s v="1. Yes"/>
    <s v="A questionnaire"/>
    <s v="A discussion"/>
    <m/>
    <m/>
    <m/>
    <s v="3. Not sure"/>
    <s v="1. Yes"/>
    <m/>
    <m/>
    <s v="A video that explains what inspectors found"/>
    <m/>
    <m/>
    <m/>
    <s v="3. Not sure"/>
    <s v="3. Not sure"/>
    <m/>
    <s v="I am an adult answering on behalf of a school-age child"/>
    <s v="Secondary school"/>
    <x v="3"/>
    <m/>
    <s v="South Lanarkshire"/>
    <s v="No"/>
    <s v="ANON-51P4-YH9F-A"/>
    <m/>
    <m/>
    <d v="2025-09-15T09:22:56"/>
    <d v="2025-09-15T12:50:27"/>
    <d v="2025-09-15T12:50:22"/>
    <m/>
  </r>
  <r>
    <n v="23"/>
    <s v="1. Important👍"/>
    <s v="2. Not important👎"/>
    <s v="1. Important👍"/>
    <s v="1. Important👍"/>
    <s v="1. Important👍"/>
    <s v="1. Important👍"/>
    <s v="1. Important👍"/>
    <s v="1. Important👍"/>
    <s v="1. Important👍"/>
    <s v="1. Important👍"/>
    <s v="1. Important👍"/>
    <s v="3. I’m not sure 🤷‍♂️"/>
    <s v="1. Important👍"/>
    <s v="1. Important👍"/>
    <s v="2. Not important👎"/>
    <s v="2. Not important👎"/>
    <s v="2. Not important👎"/>
    <s v="3. I’m not sure 🤷‍♂️"/>
    <s v="Schools should be aiming to hit all of these targets at all times and not just when there is an inspection._x000a_More rights and freedoms (unhealthy being in school all day)."/>
    <s v="1. Yes"/>
    <s v="2. No"/>
    <s v="2. No"/>
    <s v="3. Not sure"/>
    <s v="1. At least once every 5 years"/>
    <s v="No notice given to schools."/>
    <s v="5. I’m not sure"/>
    <s v="2. No"/>
    <s v="1. Yes"/>
    <m/>
    <s v="A discussion"/>
    <s v="An online tool for you to share your ideas"/>
    <m/>
    <m/>
    <s v="2. No"/>
    <s v="1. Yes"/>
    <m/>
    <m/>
    <s v="A video that explains what inspectors found"/>
    <m/>
    <m/>
    <m/>
    <s v="1. Yes"/>
    <s v="1. Yes"/>
    <m/>
    <s v="I am an adult answering on behalf of a school-age child"/>
    <s v="Secondary school"/>
    <x v="3"/>
    <m/>
    <s v="South Lanarkshire"/>
    <s v="Yes"/>
    <s v="ANON-51P4-YHK1-7"/>
    <n v="370939421"/>
    <m/>
    <d v="2025-09-15T12:49:51"/>
    <d v="2025-09-15T12:59:44"/>
    <d v="2025-09-15T12:59:39"/>
    <m/>
  </r>
  <r>
    <n v="156"/>
    <s v="3. I’m not sure 🤷‍♂️"/>
    <s v="3. I’m not sure 🤷‍♂️"/>
    <s v="3. I’m not sure 🤷‍♂️"/>
    <s v="3. I’m not sure 🤷‍♂️"/>
    <s v="3. I’m not sure 🤷‍♂️"/>
    <s v="3. I’m not sure 🤷‍♂️"/>
    <s v="3. I’m not sure 🤷‍♂️"/>
    <s v="3. I’m not sure 🤷‍♂️"/>
    <s v="3. I’m not sure 🤷‍♂️"/>
    <s v="3. I’m not sure 🤷‍♂️"/>
    <s v="3. I’m not sure 🤷‍♂️"/>
    <s v="3. I’m not sure 🤷‍♂️"/>
    <s v="3. I’m not sure 🤷‍♂️"/>
    <s v="4. N/A"/>
    <s v="4. N/A"/>
    <s v="4. N/A"/>
    <s v="1. Important👍"/>
    <s v="1. Important👍"/>
    <m/>
    <s v="1. Yes"/>
    <s v="1. Yes"/>
    <s v="1. Yes"/>
    <s v="1. Yes"/>
    <s v="1. At least once every 5 years"/>
    <m/>
    <s v="6. Not Answered"/>
    <s v="3. Not sure"/>
    <s v="3. Not sure"/>
    <m/>
    <m/>
    <s v="An online tool for you to share your ideas"/>
    <m/>
    <m/>
    <s v="3. Not sure"/>
    <s v="3. Not sure"/>
    <m/>
    <m/>
    <m/>
    <s v="I’m not sure"/>
    <m/>
    <m/>
    <s v="1. Yes"/>
    <s v="1. Yes"/>
    <m/>
    <s v="I am an adult answering on behalf of a school-age child"/>
    <s v="Secondary school"/>
    <x v="3"/>
    <m/>
    <s v="Angus"/>
    <s v="Yes"/>
    <s v="ANON-51P4-YHA2-X"/>
    <n v="64447446"/>
    <m/>
    <d v="2025-10-22T09:17:45"/>
    <d v="2025-10-22T09:25:37"/>
    <d v="2025-10-22T09:25:31"/>
    <m/>
  </r>
  <r>
    <n v="178"/>
    <s v="1. Important👍"/>
    <s v="1. Important👍"/>
    <s v="1. Important👍"/>
    <s v="1. Important👍"/>
    <s v="3. I’m not sure 🤷‍♂️"/>
    <s v="1. Important👍"/>
    <s v="1. Important👍"/>
    <s v="3. I’m not sure 🤷‍♂️"/>
    <s v="1. Important👍"/>
    <s v="1. Important👍"/>
    <s v="1. Important👍"/>
    <s v="1. Important👍"/>
    <s v="1. Important👍"/>
    <s v="1. Important👍"/>
    <s v="1. Important👍"/>
    <s v="1. Important👍"/>
    <s v="1. Important👍"/>
    <s v="1. Important👍"/>
    <m/>
    <s v="1. Yes"/>
    <s v="3. Not sure"/>
    <s v="1. Yes"/>
    <s v="1. Yes"/>
    <s v="4. I’m not sure"/>
    <m/>
    <s v="4. It should be different for each school, depending on what’s going on"/>
    <s v="1. Yes"/>
    <s v="1. Yes"/>
    <s v="A questionnaire"/>
    <m/>
    <m/>
    <m/>
    <m/>
    <s v="1. Yes"/>
    <s v="3. Not sure"/>
    <m/>
    <m/>
    <s v="A video that explains what inspectors found"/>
    <m/>
    <m/>
    <m/>
    <s v="3. Not sure"/>
    <s v="3. Not sure"/>
    <m/>
    <s v="I am an adult answering on behalf of a school-age child"/>
    <s v="Secondary school"/>
    <x v="3"/>
    <m/>
    <s v="Angus"/>
    <s v="No"/>
    <s v="ANON-51P4-YHAV-2"/>
    <m/>
    <m/>
    <d v="2025-10-23T12:38:08"/>
    <d v="2025-10-23T12:56:10"/>
    <d v="2025-10-23T12:55:40"/>
    <m/>
  </r>
  <r>
    <n v="302"/>
    <s v="1. Important👍"/>
    <s v="1. Important👍"/>
    <s v="1. Important👍"/>
    <s v="1. Important👍"/>
    <s v="1. Important👍"/>
    <s v="1. Important👍"/>
    <s v="1. Important👍"/>
    <s v="1. Important👍"/>
    <s v="1. Important👍"/>
    <s v="1. Important👍"/>
    <s v="1. Important👍"/>
    <s v="1. Important👍"/>
    <s v="1. Important👍"/>
    <s v="1. Important👍"/>
    <s v="1. Important👍"/>
    <s v="1. Important👍"/>
    <s v="1. Important👍"/>
    <s v="1. Important👍"/>
    <s v="Include areas regarding faith based learning and how being in a Catholic school improves the education of the young person."/>
    <s v="3. Not sure"/>
    <s v="1. Yes"/>
    <s v="3. Not sure"/>
    <s v="2. No"/>
    <s v="3. At least once every 10 years"/>
    <m/>
    <s v="3. About 3 or 4 weeks - a bit more time to get ready"/>
    <s v="1. Yes"/>
    <s v="3. Not sure"/>
    <m/>
    <s v="A discussion"/>
    <m/>
    <m/>
    <m/>
    <s v="3. Not sure"/>
    <s v="1. Yes"/>
    <m/>
    <m/>
    <s v="A video that explains what inspectors found"/>
    <m/>
    <m/>
    <m/>
    <s v="1. Yes"/>
    <s v="1. Yes"/>
    <m/>
    <s v="I am an adult answering on behalf of a school-age child"/>
    <s v="Secondary school"/>
    <x v="3"/>
    <m/>
    <s v="South Lanarkshire"/>
    <s v="No"/>
    <s v="ANON-51P4-YHFN-Y"/>
    <m/>
    <m/>
    <d v="2025-11-11T12:14:49"/>
    <d v="2025-11-11T12:22:21"/>
    <d v="2025-11-11T12:22:17"/>
    <m/>
  </r>
  <r>
    <n v="433"/>
    <s v="1. Important👍"/>
    <s v="1. Important👍"/>
    <s v="1. Important👍"/>
    <s v="1. Important👍"/>
    <s v="1. Important👍"/>
    <s v="1. Important👍"/>
    <s v="1. Important👍"/>
    <s v="1. Important👍"/>
    <s v="1. Important👍"/>
    <s v="1. Important👍"/>
    <s v="1. Important👍"/>
    <s v="1. Important👍"/>
    <s v="1. Important👍"/>
    <s v="1. Important👍"/>
    <s v="1. Important👍"/>
    <s v="1. Important👍"/>
    <s v="1. Important👍"/>
    <s v="1. Important👍"/>
    <s v="No"/>
    <s v="1. Yes"/>
    <s v="1. Yes"/>
    <s v="1. Yes"/>
    <s v="1. Yes"/>
    <s v="1. At least once every 5 years"/>
    <m/>
    <s v="1. About 2 days - just enough time to get ready"/>
    <s v="1. Yes"/>
    <s v="1. Yes"/>
    <s v="A questionnaire"/>
    <m/>
    <s v="An online tool for you to share your ideas"/>
    <m/>
    <m/>
    <s v="2. No"/>
    <s v="1. Yes"/>
    <m/>
    <s v="A report"/>
    <m/>
    <m/>
    <m/>
    <m/>
    <s v="1. Yes"/>
    <s v="1. Yes"/>
    <m/>
    <s v="I am an adult answering on behalf of a school-age child"/>
    <s v="Secondary school"/>
    <x v="3"/>
    <m/>
    <s v="East Lothian"/>
    <s v="No"/>
    <s v="ANON-51P4-YGDE-K"/>
    <m/>
    <m/>
    <d v="2025-11-24T17:49:36"/>
    <d v="2025-11-24T18:00:00"/>
    <d v="2025-11-24T17:59:46"/>
    <m/>
  </r>
  <r>
    <n v="434"/>
    <s v="1. Important👍"/>
    <s v="1. Important👍"/>
    <s v="1. Important👍"/>
    <s v="1. Important👍"/>
    <s v="1. Important👍"/>
    <s v="1. Important👍"/>
    <s v="1. Important👍"/>
    <s v="1. Important👍"/>
    <s v="1. Important👍"/>
    <s v="1. Important👍"/>
    <s v="1. Important👍"/>
    <s v="1. Important👍"/>
    <s v="1. Important👍"/>
    <s v="1. Important👍"/>
    <s v="1. Important👍"/>
    <s v="1. Important👍"/>
    <s v="1. Important👍"/>
    <s v="1. Important👍"/>
    <s v="How the school, classes and homework is communicated to students, teachers and families"/>
    <s v="1. Yes"/>
    <s v="3. Not sure"/>
    <s v="1. Yes"/>
    <s v="1. Yes"/>
    <s v="1. At least once every 5 years"/>
    <s v="Not a stressful experience for teachers. It should be a natural experience"/>
    <s v="4. It should be different for each school, depending on what’s going on"/>
    <s v="3. Not sure"/>
    <s v="1. Yes"/>
    <m/>
    <s v="A discussion"/>
    <m/>
    <m/>
    <m/>
    <s v="2. No"/>
    <s v="1. Yes"/>
    <m/>
    <m/>
    <s v="A video that explains what inspectors found"/>
    <m/>
    <m/>
    <m/>
    <s v="1. Yes"/>
    <s v="1. Yes"/>
    <m/>
    <s v="I am an adult answering on behalf of a school-age child"/>
    <s v="Secondary school"/>
    <x v="3"/>
    <m/>
    <s v="East Lothian"/>
    <s v="Yes"/>
    <s v="ANON-51P4-YG54-K"/>
    <n v="452703157"/>
    <m/>
    <d v="2025-11-24T22:11:38"/>
    <d v="2025-11-24T22:17:31"/>
    <d v="2025-11-24T22:17:24"/>
    <m/>
  </r>
  <r>
    <n v="61"/>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3. At least once every 10 years"/>
    <m/>
    <s v="2. About 2 and a half weeks - the same as it is now"/>
    <s v="1. Yes"/>
    <s v="1. Yes"/>
    <s v="A questionnaire"/>
    <m/>
    <m/>
    <m/>
    <m/>
    <s v="2. No"/>
    <s v="1. Yes"/>
    <s v="A letter"/>
    <m/>
    <m/>
    <m/>
    <m/>
    <m/>
    <s v="1. Yes"/>
    <s v="1. Yes"/>
    <m/>
    <s v="I am a child or young person answering for myself"/>
    <s v="Special education school"/>
    <x v="4"/>
    <m/>
    <s v="West Lothian"/>
    <s v="Yes"/>
    <s v="ANON-51P4-YHPM-8"/>
    <n v="611733889"/>
    <m/>
    <d v="2025-09-25T09:10:22"/>
    <d v="2025-09-25T09:38:43"/>
    <d v="2025-09-25T09:38:28"/>
    <m/>
  </r>
  <r>
    <n v="62"/>
    <s v="1. Important👍"/>
    <s v="1. Important👍"/>
    <s v="1. Important👍"/>
    <s v="1. Important👍"/>
    <s v="1. Important👍"/>
    <s v="1. Important👍"/>
    <s v="1. Important👍"/>
    <s v="1. Important👍"/>
    <s v="1. Important👍"/>
    <s v="1. Important👍"/>
    <s v="1. Important👍"/>
    <s v="1. Important👍"/>
    <s v="1. Important👍"/>
    <s v="1. Important👍"/>
    <s v="1. Important👍"/>
    <s v="1. Important👍"/>
    <s v="1. Important👍"/>
    <s v="1. Important👍"/>
    <m/>
    <s v="3. Not sure"/>
    <s v="2. No"/>
    <s v="1. Yes"/>
    <s v="1. Yes"/>
    <s v="1. At least once every 5 years"/>
    <m/>
    <s v="5. I’m not sure"/>
    <s v="1. Yes"/>
    <s v="1. Yes"/>
    <s v="A questionnaire"/>
    <m/>
    <m/>
    <m/>
    <m/>
    <s v="3. Not sure"/>
    <s v="1. Yes"/>
    <m/>
    <m/>
    <m/>
    <s v="I’m not sure"/>
    <m/>
    <m/>
    <s v="1. Yes"/>
    <s v="2. No"/>
    <m/>
    <s v="I am a child or young person answering for myself"/>
    <s v="Special education school"/>
    <x v="4"/>
    <m/>
    <s v="West Lothian"/>
    <s v="Yes"/>
    <s v="ANON-51P4-YHPS-E"/>
    <n v="968324500"/>
    <m/>
    <d v="2025-09-25T09:10:23"/>
    <d v="2025-09-25T09:38:45"/>
    <d v="2025-09-25T09:38:34"/>
    <m/>
  </r>
  <r>
    <n v="63"/>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4. It should be different for each school, depending on what’s going on"/>
    <s v="1. Yes"/>
    <s v="1. Yes"/>
    <s v="A questionnaire"/>
    <m/>
    <m/>
    <m/>
    <m/>
    <s v="1. Yes"/>
    <s v="1. Yes"/>
    <m/>
    <s v="A report"/>
    <m/>
    <m/>
    <m/>
    <m/>
    <s v="1. Yes"/>
    <s v="1. Yes"/>
    <m/>
    <s v="I am a child or young person answering for myself"/>
    <s v="Special education school"/>
    <x v="4"/>
    <m/>
    <s v="West Lothian"/>
    <s v="Yes"/>
    <s v="ANON-51P4-YHPN-9"/>
    <n v="528086967"/>
    <m/>
    <d v="2025-09-25T09:10:24"/>
    <d v="2025-09-25T09:38:48"/>
    <d v="2025-09-25T09:38:01"/>
    <m/>
  </r>
  <r>
    <n v="64"/>
    <s v="1. Important👍"/>
    <s v="1. Important👍"/>
    <s v="1. Important👍"/>
    <s v="1. Important👍"/>
    <s v="1. Important👍"/>
    <s v="1. Important👍"/>
    <s v="1. Important👍"/>
    <s v="1. Important👍"/>
    <s v="1. Important👍"/>
    <s v="1. Important👍"/>
    <s v="1. Important👍"/>
    <s v="3. I’m not sure 🤷‍♂️"/>
    <s v="1. Important👍"/>
    <s v="1. Important👍"/>
    <s v="1. Important👍"/>
    <s v="1. Important👍"/>
    <s v="1. Important👍"/>
    <s v="1. Important👍"/>
    <m/>
    <s v="1. Yes"/>
    <s v="1. Yes"/>
    <s v="1. Yes"/>
    <s v="3. Not sure"/>
    <s v="1. At least once every 5 years"/>
    <s v="Every 2 weeks maybe?"/>
    <s v="1. About 2 days - just enough time to get ready"/>
    <s v="1. Yes"/>
    <s v="1. Yes"/>
    <s v="A questionnaire"/>
    <s v="A discussion"/>
    <m/>
    <m/>
    <m/>
    <s v="1. Yes"/>
    <s v="1. Yes"/>
    <s v="A letter"/>
    <m/>
    <s v="A video that explains what inspectors found"/>
    <m/>
    <m/>
    <m/>
    <s v="1. Yes"/>
    <s v="1. Yes"/>
    <m/>
    <s v="I am a child or young person answering for myself"/>
    <s v="Special education school"/>
    <x v="4"/>
    <m/>
    <s v="West Lothian"/>
    <s v="Yes"/>
    <s v="ANON-51P4-YHPD-Y"/>
    <n v="199451917"/>
    <m/>
    <d v="2025-09-25T08:50:46"/>
    <d v="2025-09-25T09:38:50"/>
    <d v="2025-09-25T09:36:31"/>
    <m/>
  </r>
  <r>
    <n v="65"/>
    <s v="1. Important👍"/>
    <s v="1. Important👍"/>
    <s v="1. Important👍"/>
    <s v="1. Important👍"/>
    <s v="1. Important👍"/>
    <s v="1. Important👍"/>
    <s v="3. I’m not sure 🤷‍♂️"/>
    <s v="3. I’m not sure 🤷‍♂️"/>
    <s v="1. Important👍"/>
    <s v="1. Important👍"/>
    <s v="1. Important👍"/>
    <s v="1. Important👍"/>
    <s v="1. Important👍"/>
    <s v="1. Important👍"/>
    <s v="3. I’m not sure 🤷‍♂️"/>
    <s v="1. Important👍"/>
    <s v="2. Not important👎"/>
    <s v="1. Important👍"/>
    <m/>
    <s v="1. Yes"/>
    <s v="1. Yes"/>
    <s v="3. Not sure"/>
    <s v="3. Not sure"/>
    <s v="1. At least once every 5 years"/>
    <m/>
    <s v="2. About 2 and a half weeks - the same as it is now"/>
    <s v="1. Yes"/>
    <s v="1. Yes"/>
    <m/>
    <m/>
    <s v="An online tool for you to share your ideas"/>
    <m/>
    <m/>
    <s v="3. Not sure"/>
    <s v="1. Yes"/>
    <s v="A letter"/>
    <m/>
    <m/>
    <m/>
    <m/>
    <m/>
    <s v="1. Yes"/>
    <s v="3. Not sure"/>
    <m/>
    <s v="I am a child or young person answering for myself"/>
    <s v="Special education school"/>
    <x v="4"/>
    <m/>
    <s v="West Lothian"/>
    <s v="Yes"/>
    <s v="ANON-51P4-YHP6-H"/>
    <n v="423778441"/>
    <m/>
    <d v="2025-09-25T09:11:11"/>
    <d v="2025-09-25T09:38:57"/>
    <d v="2025-09-25T09:38:33"/>
    <m/>
  </r>
  <r>
    <n v="66"/>
    <s v="3. I’m not sure 🤷‍♂️"/>
    <s v="1. Important👍"/>
    <s v="1. Important👍"/>
    <s v="3. I’m not sure 🤷‍♂️"/>
    <s v="1. Important👍"/>
    <s v="3. I’m not sure 🤷‍♂️"/>
    <s v="1. Important👍"/>
    <s v="2. Not important👎"/>
    <s v="1. Important👍"/>
    <s v="1. Important👍"/>
    <s v="3. I’m not sure 🤷‍♂️"/>
    <s v="1. Important👍"/>
    <s v="3. I’m not sure 🤷‍♂️"/>
    <s v="1. Important👍"/>
    <s v="1. Important👍"/>
    <s v="2. Not important👎"/>
    <s v="1. Important👍"/>
    <s v="3. I’m not sure 🤷‍♂️"/>
    <m/>
    <s v="3. Not sure"/>
    <s v="1. Yes"/>
    <s v="1. Yes"/>
    <s v="3. Not sure"/>
    <s v="2. At least once every 7 years"/>
    <m/>
    <s v="5. I’m not sure"/>
    <s v="3. Not sure"/>
    <s v="1. Yes"/>
    <m/>
    <m/>
    <m/>
    <m/>
    <m/>
    <s v="1. Yes"/>
    <s v="1. Yes"/>
    <m/>
    <m/>
    <m/>
    <s v="I’m not sure"/>
    <m/>
    <m/>
    <s v="3. Not sure"/>
    <s v="1. Yes"/>
    <m/>
    <s v="I am a child or young person answering for myself"/>
    <s v="Special education school"/>
    <x v="4"/>
    <m/>
    <s v="West Lothian"/>
    <s v="Yes"/>
    <s v="ANON-51P4-YHP7-J"/>
    <n v="462786297"/>
    <m/>
    <d v="2025-09-25T09:12:26"/>
    <d v="2025-09-25T09:39:13"/>
    <d v="2025-09-25T09:39:00"/>
    <m/>
  </r>
  <r>
    <n v="458"/>
    <s v="1. Important👍"/>
    <s v="1. Important👍"/>
    <s v="1. Important👍"/>
    <s v="1. Important👍"/>
    <s v="1. Important👍"/>
    <s v="1. Important👍"/>
    <s v="2. Not important👎"/>
    <s v="2. Not important👎"/>
    <s v="1. Important👍"/>
    <s v="2. Not important👎"/>
    <s v="2. Not important👎"/>
    <s v="2. Not important👎"/>
    <s v="1. Important👍"/>
    <s v="1. Important👍"/>
    <s v="1. Important👍"/>
    <s v="4. N/A"/>
    <s v="3. I’m not sure 🤷‍♂️"/>
    <s v="1. Important👍"/>
    <s v="work experience _x000a__x000a_social skills"/>
    <s v="1. Yes"/>
    <s v="1. Yes"/>
    <s v="2. No"/>
    <s v="1. Yes"/>
    <s v="5. Not Answered"/>
    <s v="every two years"/>
    <s v="4. It should be different for each school, depending on what’s going on"/>
    <s v="1. Yes"/>
    <s v="1. Yes"/>
    <m/>
    <m/>
    <m/>
    <m/>
    <s v="not sure"/>
    <s v="2. No"/>
    <s v="2. No"/>
    <m/>
    <m/>
    <m/>
    <s v="I’m not sure"/>
    <m/>
    <m/>
    <s v="1. Yes"/>
    <s v="1. Yes"/>
    <m/>
    <s v="I am a child or young person answering for myself"/>
    <s v="Special education school"/>
    <x v="4"/>
    <m/>
    <s v="Not Answered"/>
    <s v="No"/>
    <s v="ANON-51P4-YGUY-R"/>
    <m/>
    <m/>
    <d v="2025-11-25T12:42:29"/>
    <d v="2025-11-25T12:47:57"/>
    <d v="2025-11-25T12:47:51"/>
    <m/>
  </r>
  <r>
    <n v="459"/>
    <s v="1. Important👍"/>
    <s v="2. Not important👎"/>
    <s v="1. Important👍"/>
    <s v="1. Important👍"/>
    <s v="1. Important👍"/>
    <s v="1. Important👍"/>
    <s v="1. Important👍"/>
    <s v="1. Important👍"/>
    <s v="1. Important👍"/>
    <s v="1. Important👍"/>
    <s v="1. Important👍"/>
    <s v="1. Important👍"/>
    <s v="1. Important👍"/>
    <s v="1. Important👍"/>
    <s v="2. Not important👎"/>
    <s v="1. Important👍"/>
    <s v="2. Not important👎"/>
    <s v="2. Not important👎"/>
    <m/>
    <s v="1. Yes"/>
    <s v="1. Yes"/>
    <s v="2. No"/>
    <s v="1. Yes"/>
    <s v="3. At least once every 10 years"/>
    <m/>
    <s v="2. About 2 and a half weeks - the same as it is now"/>
    <s v="1. Yes"/>
    <s v="2. No"/>
    <m/>
    <s v="A discussion"/>
    <m/>
    <m/>
    <m/>
    <s v="1. Yes"/>
    <s v="2. No"/>
    <s v="A letter"/>
    <m/>
    <m/>
    <m/>
    <m/>
    <m/>
    <s v="1. Yes"/>
    <s v="2. No"/>
    <m/>
    <s v="I am a child or young person answering for myself"/>
    <s v="Special education school"/>
    <x v="4"/>
    <m/>
    <s v="Not Answered"/>
    <s v="No"/>
    <s v="ANON-51P4-YGUP-F"/>
    <m/>
    <m/>
    <d v="2025-11-25T12:48:54"/>
    <d v="2025-11-25T12:55:45"/>
    <d v="2025-11-25T12:55:40"/>
    <m/>
  </r>
  <r>
    <n v="460"/>
    <s v="1. Important👍"/>
    <s v="1. Important👍"/>
    <s v="1. Important👍"/>
    <s v="1. Important👍"/>
    <s v="3. I’m not sure 🤷‍♂️"/>
    <s v="1. Important👍"/>
    <s v="1. Important👍"/>
    <s v="1. Important👍"/>
    <s v="1. Important👍"/>
    <s v="1. Important👍"/>
    <s v="1. Important👍"/>
    <s v="1. Important👍"/>
    <s v="1. Important👍"/>
    <s v="1. Important👍"/>
    <s v="1. Important👍"/>
    <s v="1. Important👍"/>
    <s v="1. Important👍"/>
    <s v="1. Important👍"/>
    <m/>
    <s v="1. Yes"/>
    <s v="3. Not sure"/>
    <s v="1. Yes"/>
    <s v="3. Not sure"/>
    <s v="1. At least once every 5 years"/>
    <m/>
    <s v="1. About 2 days - just enough time to get ready"/>
    <s v="3. Not sure"/>
    <s v="3. Not sure"/>
    <s v="A questionnaire"/>
    <m/>
    <m/>
    <m/>
    <m/>
    <s v="3. Not sure"/>
    <s v="4. Not Answered"/>
    <s v="A letter"/>
    <s v="A report"/>
    <m/>
    <m/>
    <m/>
    <m/>
    <s v="3. Not sure"/>
    <s v="3. Not sure"/>
    <m/>
    <s v="I am a child or young person answering for myself"/>
    <s v="Special education school"/>
    <x v="4"/>
    <m/>
    <s v="Not Answered"/>
    <s v="No"/>
    <s v="ANON-51P4-YGUT-K"/>
    <m/>
    <m/>
    <d v="2025-11-25T12:56:36"/>
    <d v="2025-11-25T13:04:40"/>
    <d v="2025-11-25T13:00:22"/>
    <m/>
  </r>
  <r>
    <n v="461"/>
    <s v="1. Important👍"/>
    <s v="1. Important👍"/>
    <s v="1. Important👍"/>
    <s v="1. Important👍"/>
    <s v="1. Important👍"/>
    <s v="1. Important👍"/>
    <s v="1. Important👍"/>
    <s v="1. Important👍"/>
    <s v="1. Important👍"/>
    <s v="1. Important👍"/>
    <s v="1. Important👍"/>
    <s v="1. Important👍"/>
    <s v="1. Important👍"/>
    <s v="1. Important👍"/>
    <s v="1. Important👍"/>
    <s v="1. Important👍"/>
    <s v="1. Important👍"/>
    <s v="1. Important👍"/>
    <m/>
    <s v="1. Yes"/>
    <s v="1. Yes"/>
    <s v="1. Yes"/>
    <s v="1. Yes"/>
    <s v="1. At least once every 5 years"/>
    <m/>
    <s v="4. It should be different for each school, depending on what’s going on"/>
    <s v="1. Yes"/>
    <s v="1. Yes"/>
    <s v="A questionnaire"/>
    <s v="A discussion"/>
    <m/>
    <m/>
    <m/>
    <s v="1. Yes"/>
    <s v="1. Yes"/>
    <s v="A letter"/>
    <s v="A report"/>
    <m/>
    <m/>
    <m/>
    <m/>
    <s v="1. Yes"/>
    <s v="1. Yes"/>
    <m/>
    <s v="I am a child or young person answering for myself"/>
    <s v="Special education school"/>
    <x v="4"/>
    <m/>
    <s v="Not Answered"/>
    <s v="No"/>
    <s v="ANON-51P4-YGUD-3"/>
    <m/>
    <m/>
    <d v="2025-11-25T13:05:20"/>
    <d v="2025-11-25T13:08:27"/>
    <d v="2025-11-25T13:08:23"/>
    <m/>
  </r>
  <r>
    <n v="462"/>
    <s v="1. Important👍"/>
    <s v="1. Important👍"/>
    <s v="1. Important👍"/>
    <s v="1. Important👍"/>
    <s v="1. Important👍"/>
    <s v="1. Important👍"/>
    <s v="1. Important👍"/>
    <s v="1. Important👍"/>
    <s v="1. Important👍"/>
    <s v="1. Important👍"/>
    <s v="1. Important👍"/>
    <s v="1. Important👍"/>
    <s v="3. I’m not sure 🤷‍♂️"/>
    <s v="1. Important👍"/>
    <s v="1. Important👍"/>
    <s v="1. Important👍"/>
    <s v="1. Important👍"/>
    <s v="1. Important👍"/>
    <m/>
    <s v="1. Yes"/>
    <s v="1. Yes"/>
    <s v="3. Not sure"/>
    <s v="3. Not sure"/>
    <s v="3. At least once every 10 years"/>
    <m/>
    <s v="4. It should be different for each school, depending on what’s going on"/>
    <s v="1. Yes"/>
    <s v="1. Yes"/>
    <s v="A questionnaire"/>
    <m/>
    <s v="An online tool for you to share your ideas"/>
    <m/>
    <m/>
    <s v="3. Not sure"/>
    <s v="1. Yes"/>
    <s v="A letter"/>
    <m/>
    <s v="A video that explains what inspectors found"/>
    <m/>
    <m/>
    <m/>
    <s v="1. Yes"/>
    <s v="1. Yes"/>
    <m/>
    <s v="I am a child or young person answering for myself"/>
    <s v="Special education school"/>
    <x v="4"/>
    <m/>
    <s v="Not Answered"/>
    <s v="No"/>
    <s v="ANON-51P4-YGU9-R"/>
    <m/>
    <m/>
    <d v="2025-11-25T13:15:31"/>
    <d v="2025-11-25T13:18:45"/>
    <d v="2025-11-25T13:18:41"/>
    <m/>
  </r>
  <r>
    <n v="2"/>
    <s v="1. Important👍"/>
    <s v="1. Important👍"/>
    <s v="1. Important👍"/>
    <s v="1. Important👍"/>
    <s v="1. Important👍"/>
    <s v="1. Important👍"/>
    <s v="1. Important👍"/>
    <s v="1. Important👍"/>
    <s v="1. Important👍"/>
    <s v="1. Important👍"/>
    <s v="1. Important👍"/>
    <s v="1. Important👍"/>
    <s v="1. Important👍"/>
    <s v="1. Important👍"/>
    <s v="1. Important👍"/>
    <s v="1. Important👍"/>
    <s v="1. Important👍"/>
    <s v="1. Important👍"/>
    <s v="They should look at why a school has such a high staff turnover"/>
    <s v="1. Yes"/>
    <s v="2. No"/>
    <s v="2. No"/>
    <s v="1. Yes"/>
    <s v="1. At least once every 5 years"/>
    <s v="Schools should be inspected a minimum of every 2 years as so much changes. _x000a_New build schools should be inspected after year one and then after year 2"/>
    <s v="1. About 2 days - just enough time to get ready"/>
    <s v="1. Yes"/>
    <s v="1. Yes"/>
    <s v="A questionnaire"/>
    <s v="A discussion"/>
    <m/>
    <s v="Other – please write your ideas in the box below"/>
    <s v="Talk to Children without school staff as they won’t say exactly what they want to as some get told not to say stuff"/>
    <s v="1. Yes"/>
    <s v="1. Yes"/>
    <m/>
    <m/>
    <s v="A video that explains what inspectors found"/>
    <m/>
    <m/>
    <m/>
    <s v="1. Yes"/>
    <s v="1. Yes"/>
    <s v="No notice visits, schools should be prepared at all times, speak to parents and speak to children without school staff present."/>
    <s v="I am an adult answering on behalf of a school-age child"/>
    <s v="Special education school"/>
    <x v="4"/>
    <m/>
    <s v="East Dunbartonshire"/>
    <s v="Yes"/>
    <s v="ANON-51P4-YHND-W"/>
    <n v="676015321"/>
    <m/>
    <d v="2025-09-04T07:38:07"/>
    <d v="2025-09-04T07:45:04"/>
    <d v="2025-09-04T07:44:53"/>
    <m/>
  </r>
  <r>
    <n v="457"/>
    <s v="1. Important👍"/>
    <s v="1. Important👍"/>
    <s v="1. Important👍"/>
    <s v="3. I’m not sure 🤷‍♂️"/>
    <s v="1. Important👍"/>
    <s v="1. Important👍"/>
    <s v="3. I’m not sure 🤷‍♂️"/>
    <s v="1. Important👍"/>
    <s v="1. Important👍"/>
    <s v="1. Important👍"/>
    <s v="1. Important👍"/>
    <s v="3. I’m not sure 🤷‍♂️"/>
    <s v="1. Important👍"/>
    <s v="1. Important👍"/>
    <s v="1. Important👍"/>
    <s v="1. Important👍"/>
    <s v="1. Important👍"/>
    <s v="1. Important👍"/>
    <s v="Making group stuff"/>
    <s v="1. Yes"/>
    <s v="1. Yes"/>
    <s v="1. Yes"/>
    <s v="2. No"/>
    <s v="5. Not Answered"/>
    <s v="at least once a year"/>
    <s v="4. It should be different for each school, depending on what’s going on"/>
    <s v="1. Yes"/>
    <s v="1. Yes"/>
    <m/>
    <m/>
    <m/>
    <s v="Other – please write your ideas in the box below"/>
    <s v="depending on what answers all"/>
    <s v="2. No"/>
    <s v="1. Yes"/>
    <m/>
    <m/>
    <m/>
    <m/>
    <s v="Other – please write your ideas in the box below"/>
    <s v="tell you before they leave"/>
    <s v="1. Yes"/>
    <s v="1. Yes"/>
    <s v="work together"/>
    <s v="I am an adult answering on behalf of a school-age child"/>
    <s v="Special education school"/>
    <x v="4"/>
    <m/>
    <s v="Not Answered"/>
    <s v="No"/>
    <s v="ANON-51P4-YGUC-2"/>
    <m/>
    <m/>
    <d v="2025-11-25T12:33:36"/>
    <d v="2025-11-25T12:41:44"/>
    <d v="2025-11-25T12:41:27"/>
    <m/>
  </r>
  <r>
    <m/>
    <m/>
    <m/>
    <m/>
    <m/>
    <m/>
    <m/>
    <m/>
    <m/>
    <m/>
    <m/>
    <m/>
    <m/>
    <m/>
    <m/>
    <m/>
    <m/>
    <m/>
    <m/>
    <m/>
    <m/>
    <m/>
    <m/>
    <m/>
    <m/>
    <m/>
    <m/>
    <m/>
    <m/>
    <m/>
    <m/>
    <m/>
    <m/>
    <m/>
    <m/>
    <m/>
    <m/>
    <m/>
    <m/>
    <m/>
    <m/>
    <m/>
    <m/>
    <m/>
    <m/>
    <m/>
    <m/>
    <x v="5"/>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2">
  <r>
    <n v="306"/>
    <x v="0"/>
    <x v="0"/>
    <x v="0"/>
    <x v="0"/>
    <x v="0"/>
    <x v="0"/>
    <x v="0"/>
    <x v="0"/>
    <x v="0"/>
    <x v="0"/>
    <x v="0"/>
    <x v="0"/>
    <x v="0"/>
    <x v="0"/>
    <x v="0"/>
    <x v="0"/>
    <x v="0"/>
    <x v="0"/>
    <s v="No I don’t think so"/>
    <x v="0"/>
    <x v="0"/>
    <x v="0"/>
    <x v="0"/>
    <x v="0"/>
    <s v="Make inspections every year to make sure schools are neat and tidy"/>
    <x v="0"/>
    <x v="0"/>
    <x v="0"/>
    <x v="0"/>
    <x v="0"/>
    <x v="0"/>
    <x v="0"/>
    <m/>
    <x v="0"/>
    <x v="0"/>
    <x v="0"/>
    <x v="0"/>
    <x v="0"/>
    <x v="0"/>
    <x v="0"/>
    <m/>
    <x v="0"/>
    <x v="0"/>
    <s v="no not really 🤔"/>
    <x v="0"/>
    <s v="College"/>
    <x v="0"/>
    <m/>
    <x v="0"/>
    <s v="Yes"/>
    <s v="ANON-51P4-YHFZ-B"/>
    <n v="205346561"/>
    <m/>
    <d v="2025-11-11T13:44:28"/>
    <d v="2025-11-11T14:11:06"/>
    <d v="2025-11-11T14:10:37"/>
    <m/>
  </r>
  <r>
    <n v="24"/>
    <x v="1"/>
    <x v="0"/>
    <x v="0"/>
    <x v="0"/>
    <x v="0"/>
    <x v="0"/>
    <x v="1"/>
    <x v="0"/>
    <x v="0"/>
    <x v="0"/>
    <x v="0"/>
    <x v="1"/>
    <x v="0"/>
    <x v="0"/>
    <x v="0"/>
    <x v="0"/>
    <x v="0"/>
    <x v="0"/>
    <s v="I feel this list is very adequate"/>
    <x v="1"/>
    <x v="1"/>
    <x v="0"/>
    <x v="1"/>
    <x v="1"/>
    <s v="I feel it should feel less pressuring for the inspectors to come out. It should feel more like a learning opportunity than a judgement."/>
    <x v="1"/>
    <x v="1"/>
    <x v="0"/>
    <x v="1"/>
    <x v="1"/>
    <x v="0"/>
    <x v="0"/>
    <s v="I think a child friendly means such as through using visuals for those who are non-verbal and for inspectors to observe the child's wellbeing while there. Even involving children in a discussion"/>
    <x v="1"/>
    <x v="0"/>
    <x v="0"/>
    <x v="0"/>
    <x v="0"/>
    <x v="0"/>
    <x v="0"/>
    <s v="Videos can be interactive and easy to understand it should be simple fun language for the children instead of too much jargon"/>
    <x v="0"/>
    <x v="0"/>
    <m/>
    <x v="1"/>
    <s v="College"/>
    <x v="0"/>
    <m/>
    <x v="1"/>
    <s v="Yes"/>
    <s v="ANON-51P4-YHKB-R"/>
    <n v="566045471"/>
    <m/>
    <d v="2025-09-16T19:32:27"/>
    <d v="2025-09-16T19:47:42"/>
    <d v="2025-09-16T19:47:32"/>
    <m/>
  </r>
  <r>
    <n v="25"/>
    <x v="1"/>
    <x v="0"/>
    <x v="0"/>
    <x v="0"/>
    <x v="0"/>
    <x v="0"/>
    <x v="0"/>
    <x v="0"/>
    <x v="0"/>
    <x v="0"/>
    <x v="0"/>
    <x v="2"/>
    <x v="1"/>
    <x v="1"/>
    <x v="0"/>
    <x v="1"/>
    <x v="1"/>
    <x v="1"/>
    <m/>
    <x v="1"/>
    <x v="0"/>
    <x v="1"/>
    <x v="1"/>
    <x v="1"/>
    <m/>
    <x v="2"/>
    <x v="0"/>
    <x v="0"/>
    <x v="0"/>
    <x v="0"/>
    <x v="1"/>
    <x v="0"/>
    <m/>
    <x v="1"/>
    <x v="0"/>
    <x v="0"/>
    <x v="1"/>
    <x v="1"/>
    <x v="0"/>
    <x v="0"/>
    <m/>
    <x v="0"/>
    <x v="0"/>
    <m/>
    <x v="1"/>
    <s v="College"/>
    <x v="0"/>
    <m/>
    <x v="2"/>
    <s v="Yes"/>
    <s v="ANON-51P4-YHK6-C"/>
    <n v="78587268"/>
    <m/>
    <d v="2025-09-16T19:48:21"/>
    <d v="2025-09-16T20:19:53"/>
    <d v="2025-09-16T20:19:45"/>
    <m/>
  </r>
  <r>
    <n v="465"/>
    <x v="1"/>
    <x v="0"/>
    <x v="0"/>
    <x v="0"/>
    <x v="0"/>
    <x v="0"/>
    <x v="0"/>
    <x v="0"/>
    <x v="0"/>
    <x v="0"/>
    <x v="0"/>
    <x v="0"/>
    <x v="0"/>
    <x v="0"/>
    <x v="0"/>
    <x v="0"/>
    <x v="0"/>
    <x v="0"/>
    <s v="Inspections of Catholic schools should also focus on the religious ethos of the school, its focus on social justice and love of neighbour, irrespective of their creed or ethnicity."/>
    <x v="1"/>
    <x v="0"/>
    <x v="0"/>
    <x v="0"/>
    <x v="1"/>
    <s v="Inspections should be organised on a fair cycle across the country but should also allow opportunities for additional inspections, depending on the school context."/>
    <x v="2"/>
    <x v="0"/>
    <x v="0"/>
    <x v="0"/>
    <x v="1"/>
    <x v="1"/>
    <x v="0"/>
    <m/>
    <x v="0"/>
    <x v="0"/>
    <x v="0"/>
    <x v="1"/>
    <x v="0"/>
    <x v="0"/>
    <x v="0"/>
    <m/>
    <x v="0"/>
    <x v="0"/>
    <s v="Greater clarity of grades and more examples of what they mean in practice. Collation and dissemination of good practice in a range of areas, including religious and moral education."/>
    <x v="1"/>
    <s v="I’m not in education just now"/>
    <x v="0"/>
    <m/>
    <x v="3"/>
    <s v="Yes"/>
    <s v="ANON-51P4-YGAH-K"/>
    <n v="850761152"/>
    <m/>
    <d v="2025-11-26T11:56:46"/>
    <d v="2025-11-26T12:08:03"/>
    <d v="2025-11-26T12:07:52"/>
    <m/>
  </r>
  <r>
    <n v="9"/>
    <x v="1"/>
    <x v="1"/>
    <x v="0"/>
    <x v="1"/>
    <x v="1"/>
    <x v="1"/>
    <x v="2"/>
    <x v="0"/>
    <x v="0"/>
    <x v="1"/>
    <x v="0"/>
    <x v="0"/>
    <x v="2"/>
    <x v="1"/>
    <x v="1"/>
    <x v="1"/>
    <x v="0"/>
    <x v="0"/>
    <m/>
    <x v="0"/>
    <x v="0"/>
    <x v="1"/>
    <x v="1"/>
    <x v="2"/>
    <m/>
    <x v="3"/>
    <x v="1"/>
    <x v="1"/>
    <x v="1"/>
    <x v="0"/>
    <x v="0"/>
    <x v="0"/>
    <s v="Observations"/>
    <x v="1"/>
    <x v="1"/>
    <x v="0"/>
    <x v="0"/>
    <x v="1"/>
    <x v="1"/>
    <x v="0"/>
    <m/>
    <x v="0"/>
    <x v="1"/>
    <s v="Quick on the spot checks._x000a__x000a_Not focus on paper"/>
    <x v="1"/>
    <s v="I’m not in education just now"/>
    <x v="0"/>
    <m/>
    <x v="4"/>
    <s v="No"/>
    <s v="ANON-51P4-YHQY-N"/>
    <m/>
    <m/>
    <d v="2025-09-04T17:09:40"/>
    <d v="2025-09-04T17:14:08"/>
    <d v="2025-09-04T17:14:04"/>
    <m/>
  </r>
  <r>
    <n v="146"/>
    <x v="0"/>
    <x v="0"/>
    <x v="0"/>
    <x v="0"/>
    <x v="0"/>
    <x v="2"/>
    <x v="0"/>
    <x v="1"/>
    <x v="1"/>
    <x v="0"/>
    <x v="0"/>
    <x v="2"/>
    <x v="1"/>
    <x v="2"/>
    <x v="1"/>
    <x v="0"/>
    <x v="2"/>
    <x v="0"/>
    <m/>
    <x v="2"/>
    <x v="0"/>
    <x v="2"/>
    <x v="0"/>
    <x v="0"/>
    <m/>
    <x v="4"/>
    <x v="2"/>
    <x v="0"/>
    <x v="0"/>
    <x v="0"/>
    <x v="0"/>
    <x v="0"/>
    <m/>
    <x v="2"/>
    <x v="0"/>
    <x v="0"/>
    <x v="0"/>
    <x v="1"/>
    <x v="1"/>
    <x v="0"/>
    <m/>
    <x v="1"/>
    <x v="0"/>
    <m/>
    <x v="1"/>
    <s v="I’m not in education just now"/>
    <x v="0"/>
    <m/>
    <x v="5"/>
    <s v="Yes"/>
    <s v="ANON-51P4-YHAQ-W"/>
    <n v="538417504"/>
    <m/>
    <d v="2025-10-22T09:13:20"/>
    <d v="2025-10-22T09:23:10"/>
    <d v="2025-10-22T09:22:55"/>
    <m/>
  </r>
  <r>
    <n v="187"/>
    <x v="1"/>
    <x v="0"/>
    <x v="0"/>
    <x v="0"/>
    <x v="0"/>
    <x v="0"/>
    <x v="0"/>
    <x v="0"/>
    <x v="0"/>
    <x v="0"/>
    <x v="0"/>
    <x v="0"/>
    <x v="0"/>
    <x v="0"/>
    <x v="0"/>
    <x v="0"/>
    <x v="0"/>
    <x v="0"/>
    <s v="Quality of school dinners, particularly for those on adapted sets. Often overlooked and same options."/>
    <x v="1"/>
    <x v="0"/>
    <x v="2"/>
    <x v="2"/>
    <x v="1"/>
    <m/>
    <x v="1"/>
    <x v="0"/>
    <x v="0"/>
    <x v="1"/>
    <x v="1"/>
    <x v="0"/>
    <x v="0"/>
    <m/>
    <x v="2"/>
    <x v="0"/>
    <x v="0"/>
    <x v="1"/>
    <x v="0"/>
    <x v="0"/>
    <x v="0"/>
    <m/>
    <x v="0"/>
    <x v="0"/>
    <m/>
    <x v="1"/>
    <s v="I’m not in education just now"/>
    <x v="0"/>
    <m/>
    <x v="5"/>
    <s v="Yes"/>
    <s v="ANON-51P4-YHB7-4"/>
    <n v="795981536"/>
    <m/>
    <d v="2025-10-24T10:38:46"/>
    <d v="2025-10-24T10:41:49"/>
    <d v="2025-10-24T10:41:45"/>
    <m/>
  </r>
  <r>
    <n v="275"/>
    <x v="2"/>
    <x v="0"/>
    <x v="1"/>
    <x v="0"/>
    <x v="0"/>
    <x v="0"/>
    <x v="0"/>
    <x v="0"/>
    <x v="0"/>
    <x v="0"/>
    <x v="0"/>
    <x v="0"/>
    <x v="0"/>
    <x v="2"/>
    <x v="0"/>
    <x v="1"/>
    <x v="1"/>
    <x v="0"/>
    <s v="How well pupils are listened to."/>
    <x v="1"/>
    <x v="0"/>
    <x v="2"/>
    <x v="1"/>
    <x v="1"/>
    <m/>
    <x v="2"/>
    <x v="0"/>
    <x v="0"/>
    <x v="1"/>
    <x v="1"/>
    <x v="0"/>
    <x v="0"/>
    <m/>
    <x v="1"/>
    <x v="0"/>
    <x v="1"/>
    <x v="1"/>
    <x v="1"/>
    <x v="0"/>
    <x v="0"/>
    <m/>
    <x v="0"/>
    <x v="0"/>
    <s v="Talking to the kids one on one to see if there is anything the kids think there should be improved about the school."/>
    <x v="0"/>
    <s v="Independent school"/>
    <x v="1"/>
    <m/>
    <x v="6"/>
    <s v="Yes"/>
    <s v="ANON-51P4-YH13-F"/>
    <n v="858414726"/>
    <m/>
    <d v="2025-11-01T07:02:26"/>
    <d v="2025-11-01T07:10:24"/>
    <d v="2025-11-01T07:10:07"/>
    <m/>
  </r>
  <r>
    <n v="27"/>
    <x v="1"/>
    <x v="0"/>
    <x v="0"/>
    <x v="0"/>
    <x v="0"/>
    <x v="0"/>
    <x v="0"/>
    <x v="0"/>
    <x v="0"/>
    <x v="0"/>
    <x v="0"/>
    <x v="0"/>
    <x v="0"/>
    <x v="0"/>
    <x v="0"/>
    <x v="0"/>
    <x v="0"/>
    <x v="0"/>
    <s v="no"/>
    <x v="1"/>
    <x v="2"/>
    <x v="2"/>
    <x v="2"/>
    <x v="0"/>
    <s v="no"/>
    <x v="0"/>
    <x v="0"/>
    <x v="2"/>
    <x v="0"/>
    <x v="0"/>
    <x v="0"/>
    <x v="0"/>
    <m/>
    <x v="0"/>
    <x v="2"/>
    <x v="0"/>
    <x v="1"/>
    <x v="1"/>
    <x v="0"/>
    <x v="0"/>
    <m/>
    <x v="1"/>
    <x v="1"/>
    <m/>
    <x v="0"/>
    <s v="Independent school"/>
    <x v="1"/>
    <m/>
    <x v="2"/>
    <s v="No"/>
    <s v="ANON-51P4-YHKA-Q"/>
    <m/>
    <m/>
    <d v="2025-09-22T12:45:51"/>
    <d v="2025-09-22T12:47:48"/>
    <d v="2025-09-22T12:47:43"/>
    <m/>
  </r>
  <r>
    <n v="22"/>
    <x v="1"/>
    <x v="0"/>
    <x v="0"/>
    <x v="0"/>
    <x v="0"/>
    <x v="0"/>
    <x v="0"/>
    <x v="0"/>
    <x v="0"/>
    <x v="0"/>
    <x v="0"/>
    <x v="0"/>
    <x v="0"/>
    <x v="2"/>
    <x v="0"/>
    <x v="0"/>
    <x v="0"/>
    <x v="0"/>
    <s v="no"/>
    <x v="1"/>
    <x v="1"/>
    <x v="2"/>
    <x v="1"/>
    <x v="3"/>
    <s v="no"/>
    <x v="1"/>
    <x v="1"/>
    <x v="0"/>
    <x v="0"/>
    <x v="1"/>
    <x v="1"/>
    <x v="0"/>
    <m/>
    <x v="1"/>
    <x v="0"/>
    <x v="0"/>
    <x v="0"/>
    <x v="0"/>
    <x v="0"/>
    <x v="0"/>
    <m/>
    <x v="0"/>
    <x v="0"/>
    <s v="No"/>
    <x v="1"/>
    <s v="Independent school"/>
    <x v="1"/>
    <m/>
    <x v="1"/>
    <s v="No"/>
    <s v="ANON-51P4-YH9G-B"/>
    <m/>
    <m/>
    <d v="2025-09-15T12:47:15"/>
    <d v="2025-09-15T12:56:45"/>
    <d v="2025-09-15T12:56:33"/>
    <m/>
  </r>
  <r>
    <n v="28"/>
    <x v="1"/>
    <x v="2"/>
    <x v="1"/>
    <x v="0"/>
    <x v="0"/>
    <x v="0"/>
    <x v="0"/>
    <x v="0"/>
    <x v="0"/>
    <x v="0"/>
    <x v="1"/>
    <x v="1"/>
    <x v="2"/>
    <x v="0"/>
    <x v="1"/>
    <x v="2"/>
    <x v="2"/>
    <x v="0"/>
    <m/>
    <x v="1"/>
    <x v="1"/>
    <x v="0"/>
    <x v="2"/>
    <x v="1"/>
    <m/>
    <x v="3"/>
    <x v="0"/>
    <x v="0"/>
    <x v="0"/>
    <x v="1"/>
    <x v="0"/>
    <x v="0"/>
    <s v="Discussion groups picked randomly and not directed by SLT in a school"/>
    <x v="1"/>
    <x v="0"/>
    <x v="1"/>
    <x v="1"/>
    <x v="0"/>
    <x v="0"/>
    <x v="0"/>
    <m/>
    <x v="0"/>
    <x v="0"/>
    <m/>
    <x v="1"/>
    <s v="Independent school"/>
    <x v="1"/>
    <m/>
    <x v="1"/>
    <s v="No"/>
    <s v="ANON-51P4-YH9W-U"/>
    <m/>
    <m/>
    <d v="2025-09-13T13:37:52"/>
    <d v="2025-09-22T15:56:41"/>
    <d v="2025-09-22T15:56:23"/>
    <m/>
  </r>
  <r>
    <n v="170"/>
    <x v="0"/>
    <x v="2"/>
    <x v="2"/>
    <x v="1"/>
    <x v="2"/>
    <x v="2"/>
    <x v="1"/>
    <x v="1"/>
    <x v="1"/>
    <x v="1"/>
    <x v="2"/>
    <x v="2"/>
    <x v="1"/>
    <x v="2"/>
    <x v="1"/>
    <x v="2"/>
    <x v="2"/>
    <x v="2"/>
    <m/>
    <x v="2"/>
    <x v="2"/>
    <x v="2"/>
    <x v="2"/>
    <x v="0"/>
    <m/>
    <x v="4"/>
    <x v="2"/>
    <x v="2"/>
    <x v="1"/>
    <x v="0"/>
    <x v="0"/>
    <x v="0"/>
    <m/>
    <x v="2"/>
    <x v="2"/>
    <x v="0"/>
    <x v="0"/>
    <x v="1"/>
    <x v="0"/>
    <x v="0"/>
    <m/>
    <x v="1"/>
    <x v="1"/>
    <m/>
    <x v="0"/>
    <s v="Not Answered"/>
    <x v="0"/>
    <m/>
    <x v="7"/>
    <s v="No"/>
    <s v="ANON-51P4-YHBP-W"/>
    <m/>
    <m/>
    <d v="2025-10-23T12:41:28"/>
    <d v="2025-10-23T12:50:17"/>
    <d v="2025-10-23T12:50:14"/>
    <m/>
  </r>
  <r>
    <n v="173"/>
    <x v="1"/>
    <x v="0"/>
    <x v="0"/>
    <x v="0"/>
    <x v="0"/>
    <x v="0"/>
    <x v="0"/>
    <x v="0"/>
    <x v="0"/>
    <x v="2"/>
    <x v="3"/>
    <x v="3"/>
    <x v="3"/>
    <x v="3"/>
    <x v="2"/>
    <x v="3"/>
    <x v="3"/>
    <x v="3"/>
    <m/>
    <x v="2"/>
    <x v="2"/>
    <x v="2"/>
    <x v="2"/>
    <x v="0"/>
    <s v="no"/>
    <x v="1"/>
    <x v="2"/>
    <x v="3"/>
    <x v="1"/>
    <x v="0"/>
    <x v="0"/>
    <x v="0"/>
    <m/>
    <x v="3"/>
    <x v="3"/>
    <x v="0"/>
    <x v="0"/>
    <x v="1"/>
    <x v="0"/>
    <x v="0"/>
    <s v="no"/>
    <x v="2"/>
    <x v="2"/>
    <m/>
    <x v="0"/>
    <s v="Not Answered"/>
    <x v="0"/>
    <m/>
    <x v="7"/>
    <s v="Yes"/>
    <s v="ANON-51P4-YHB9-6"/>
    <n v="406819883"/>
    <m/>
    <d v="2025-10-23T12:46:16"/>
    <d v="2025-10-23T12:52:34"/>
    <d v="2025-10-23T12:52:00"/>
    <m/>
  </r>
  <r>
    <n v="79"/>
    <x v="1"/>
    <x v="0"/>
    <x v="0"/>
    <x v="0"/>
    <x v="0"/>
    <x v="0"/>
    <x v="0"/>
    <x v="0"/>
    <x v="0"/>
    <x v="0"/>
    <x v="0"/>
    <x v="0"/>
    <x v="0"/>
    <x v="0"/>
    <x v="0"/>
    <x v="0"/>
    <x v="0"/>
    <x v="0"/>
    <s v="The provisions for ASN are very thin in mainstream yet there are not enough ASN/SEN provisions available for the children so they are lost in a system fighting against them."/>
    <x v="1"/>
    <x v="1"/>
    <x v="0"/>
    <x v="0"/>
    <x v="1"/>
    <s v="I think they should be inspected every 2"/>
    <x v="3"/>
    <x v="1"/>
    <x v="0"/>
    <x v="0"/>
    <x v="0"/>
    <x v="0"/>
    <x v="0"/>
    <m/>
    <x v="0"/>
    <x v="0"/>
    <x v="0"/>
    <x v="0"/>
    <x v="0"/>
    <x v="0"/>
    <x v="0"/>
    <m/>
    <x v="0"/>
    <x v="0"/>
    <m/>
    <x v="1"/>
    <s v="Not Answered"/>
    <x v="0"/>
    <s v="Nursery"/>
    <x v="8"/>
    <s v="Yes"/>
    <s v="ANON-51P4-YHCB-G"/>
    <n v="962415005"/>
    <m/>
    <d v="2025-10-02T11:17:16"/>
    <d v="2025-10-02T11:28:01"/>
    <d v="2025-10-02T11:27:48"/>
    <m/>
  </r>
  <r>
    <n v="186"/>
    <x v="1"/>
    <x v="0"/>
    <x v="0"/>
    <x v="0"/>
    <x v="0"/>
    <x v="0"/>
    <x v="0"/>
    <x v="0"/>
    <x v="0"/>
    <x v="0"/>
    <x v="0"/>
    <x v="0"/>
    <x v="0"/>
    <x v="0"/>
    <x v="0"/>
    <x v="0"/>
    <x v="0"/>
    <x v="0"/>
    <m/>
    <x v="1"/>
    <x v="2"/>
    <x v="0"/>
    <x v="2"/>
    <x v="1"/>
    <m/>
    <x v="1"/>
    <x v="1"/>
    <x v="0"/>
    <x v="0"/>
    <x v="1"/>
    <x v="0"/>
    <x v="0"/>
    <m/>
    <x v="2"/>
    <x v="1"/>
    <x v="0"/>
    <x v="0"/>
    <x v="0"/>
    <x v="0"/>
    <x v="0"/>
    <m/>
    <x v="0"/>
    <x v="0"/>
    <m/>
    <x v="1"/>
    <s v="Not Answered"/>
    <x v="0"/>
    <m/>
    <x v="5"/>
    <s v="Yes"/>
    <s v="ANON-51P4-YHBS-Z"/>
    <n v="373254289"/>
    <m/>
    <d v="2025-10-24T09:05:47"/>
    <d v="2025-10-24T10:12:02"/>
    <d v="2025-10-24T10:11:41"/>
    <m/>
  </r>
  <r>
    <n v="6"/>
    <x v="1"/>
    <x v="0"/>
    <x v="0"/>
    <x v="0"/>
    <x v="0"/>
    <x v="0"/>
    <x v="0"/>
    <x v="0"/>
    <x v="0"/>
    <x v="0"/>
    <x v="0"/>
    <x v="0"/>
    <x v="0"/>
    <x v="0"/>
    <x v="0"/>
    <x v="0"/>
    <x v="0"/>
    <x v="0"/>
    <s v="How well school staff are trained to care for children with complex medical needs within ASN schools.  It is important for staff to have a basic understanding to be able to care for and protect a child properly.  In these schools NHS and Education need to work closely together and share medical information where necessary."/>
    <x v="1"/>
    <x v="1"/>
    <x v="0"/>
    <x v="0"/>
    <x v="1"/>
    <s v="I feel that in ASN schools inspections should be annually. These are the most vulnerable pupils in the whole education sector, most cannot speak themselves to communicate what is happening within these schools.  Parents need reassurance that our children are being cared for to the very highest of standards."/>
    <x v="0"/>
    <x v="1"/>
    <x v="0"/>
    <x v="1"/>
    <x v="0"/>
    <x v="0"/>
    <x v="1"/>
    <s v="An online tool for parents to fill in with the children so that there is no influence from class teachers of what the children should say.  I also feel inspections should be out of the blue with No notice.  If the school is being run correctly the headteachers do not need time to prepare for an inspectors visit."/>
    <x v="0"/>
    <x v="0"/>
    <x v="0"/>
    <x v="1"/>
    <x v="1"/>
    <x v="0"/>
    <x v="1"/>
    <s v="Initially a report but if the school have failed in anyway inspectors should offer a meeting with parents to discuss and reassure the steps that will be taken to move forward."/>
    <x v="0"/>
    <x v="0"/>
    <s v="Inspections should be at random, regularly and unannounced.  Parents and children should receive a written letter or report to show how the school is performing and what needs are being or not being met,  meetings should be held to communicate directly with the parents if there is any serious issues or incidents.  Schools should be open and honest of what is going on within the school at all times,  either they are proud of it or not."/>
    <x v="1"/>
    <s v="Other, please state:"/>
    <x v="0"/>
    <s v="Parent of ASN child"/>
    <x v="9"/>
    <s v="Yes"/>
    <s v="ANON-51P4-YHN6-F"/>
    <n v="416902898"/>
    <m/>
    <d v="2025-09-04T08:42:51"/>
    <d v="2025-09-04T08:55:23"/>
    <d v="2025-09-04T08:55:01"/>
    <m/>
  </r>
  <r>
    <n v="399"/>
    <x v="1"/>
    <x v="0"/>
    <x v="0"/>
    <x v="0"/>
    <x v="0"/>
    <x v="0"/>
    <x v="0"/>
    <x v="0"/>
    <x v="0"/>
    <x v="0"/>
    <x v="0"/>
    <x v="0"/>
    <x v="0"/>
    <x v="0"/>
    <x v="0"/>
    <x v="0"/>
    <x v="0"/>
    <x v="0"/>
    <s v="Other pupils behaviour in class should be looked at. This is important for understanding what the school is like the rest of the time when the inspectors aren't around. They should get a true picture of what the school is like, not just observe how schools are acting when HMIe are in.  Teachers might make their lessons better and bit more engaging when the inspectors are in."/>
    <x v="1"/>
    <x v="0"/>
    <x v="0"/>
    <x v="0"/>
    <x v="1"/>
    <s v="It would be good if every pupil experienced it at some point, but maybe every 5 years. A good range would be between 2-7 as a lot can change in a school in 7 years - not always for the better - so there needs to be regular visits, but also balance it with allowing the school enough time to change and improve."/>
    <x v="3"/>
    <x v="0"/>
    <x v="0"/>
    <x v="1"/>
    <x v="0"/>
    <x v="1"/>
    <x v="1"/>
    <s v="Get the pupils more involved – they are the ones experiencing the school. Harder questions for the pupils and more open-ended. Not just yes and no answers as sometimes you can't really say what you want to with 'yes' and 'no'."/>
    <x v="1"/>
    <x v="0"/>
    <x v="0"/>
    <x v="0"/>
    <x v="0"/>
    <x v="0"/>
    <x v="1"/>
    <s v="Something short - maybe short videos or social media style clips.  They should be broken down by theme so people can choose to watch the short ones they want to - not the whole thing."/>
    <x v="0"/>
    <x v="0"/>
    <s v="Pupils from one schools should go to another and give their views. Let pupils from other schools give their opinions and be involved in the inspection process. _x000a__x000a_Speak to a wider range of pupils – not just chosen by the HT. Get the inspectors to randomly choose the pupils - otherwise you just get the pupils who say what the teachers want them to say._x000a__x000a_Spend more time with pupils – build up rapport with them, rather than just cold questions. Shadow a pupil for a day. _x000a__x000a_Inspections should happen with only a few days notice - enough time to set up a space for the inspectors but that's all. That way you'd see the true school. Give inspectors notice of the school timetable to avoid big events."/>
    <x v="1"/>
    <s v="Other, please state:"/>
    <x v="0"/>
    <s v="We are a City Wide Pupil voice group and attend all secondary schools in Dundee."/>
    <x v="10"/>
    <s v="Yes"/>
    <s v="ANON-51P4-YGCH-N"/>
    <n v="692677383"/>
    <m/>
    <d v="2025-11-24T11:24:56"/>
    <d v="2025-11-24T11:41:44"/>
    <d v="2025-11-24T11:41:35"/>
    <m/>
  </r>
  <r>
    <n v="175"/>
    <x v="2"/>
    <x v="0"/>
    <x v="2"/>
    <x v="0"/>
    <x v="0"/>
    <x v="1"/>
    <x v="0"/>
    <x v="1"/>
    <x v="0"/>
    <x v="0"/>
    <x v="1"/>
    <x v="0"/>
    <x v="0"/>
    <x v="0"/>
    <x v="1"/>
    <x v="1"/>
    <x v="0"/>
    <x v="0"/>
    <s v="Sometimes I think the toilets or playground should be checked."/>
    <x v="1"/>
    <x v="0"/>
    <x v="2"/>
    <x v="1"/>
    <x v="1"/>
    <m/>
    <x v="3"/>
    <x v="1"/>
    <x v="0"/>
    <x v="1"/>
    <x v="1"/>
    <x v="0"/>
    <x v="0"/>
    <m/>
    <x v="2"/>
    <x v="0"/>
    <x v="0"/>
    <x v="0"/>
    <x v="1"/>
    <x v="1"/>
    <x v="0"/>
    <m/>
    <x v="0"/>
    <x v="0"/>
    <s v="More detailed and clear advice on improving."/>
    <x v="0"/>
    <s v="Prefer not to say"/>
    <x v="0"/>
    <m/>
    <x v="7"/>
    <s v="No"/>
    <s v="ANON-51P4-YHAA-D"/>
    <m/>
    <m/>
    <d v="2025-10-23T12:38:25"/>
    <d v="2025-10-23T12:54:10"/>
    <d v="2025-10-23T12:54:02"/>
    <m/>
  </r>
  <r>
    <n v="199"/>
    <x v="1"/>
    <x v="0"/>
    <x v="0"/>
    <x v="0"/>
    <x v="0"/>
    <x v="0"/>
    <x v="0"/>
    <x v="0"/>
    <x v="0"/>
    <x v="0"/>
    <x v="0"/>
    <x v="0"/>
    <x v="0"/>
    <x v="0"/>
    <x v="0"/>
    <x v="0"/>
    <x v="0"/>
    <x v="0"/>
    <m/>
    <x v="1"/>
    <x v="1"/>
    <x v="2"/>
    <x v="2"/>
    <x v="0"/>
    <s v="every month"/>
    <x v="3"/>
    <x v="1"/>
    <x v="0"/>
    <x v="0"/>
    <x v="0"/>
    <x v="1"/>
    <x v="0"/>
    <m/>
    <x v="2"/>
    <x v="0"/>
    <x v="0"/>
    <x v="1"/>
    <x v="1"/>
    <x v="0"/>
    <x v="0"/>
    <m/>
    <x v="0"/>
    <x v="0"/>
    <m/>
    <x v="0"/>
    <s v="Prefer not to say"/>
    <x v="0"/>
    <m/>
    <x v="5"/>
    <s v="No"/>
    <s v="ANON-51P4-YHVU-P"/>
    <m/>
    <m/>
    <d v="2025-10-29T09:00:58"/>
    <d v="2025-10-29T09:39:54"/>
    <d v="2025-10-29T09:39:38"/>
    <m/>
  </r>
  <r>
    <n v="268"/>
    <x v="1"/>
    <x v="0"/>
    <x v="0"/>
    <x v="0"/>
    <x v="0"/>
    <x v="2"/>
    <x v="0"/>
    <x v="0"/>
    <x v="0"/>
    <x v="0"/>
    <x v="0"/>
    <x v="0"/>
    <x v="0"/>
    <x v="0"/>
    <x v="0"/>
    <x v="0"/>
    <x v="0"/>
    <x v="0"/>
    <s v="no"/>
    <x v="1"/>
    <x v="1"/>
    <x v="1"/>
    <x v="0"/>
    <x v="1"/>
    <s v="impotant words"/>
    <x v="3"/>
    <x v="0"/>
    <x v="0"/>
    <x v="1"/>
    <x v="1"/>
    <x v="0"/>
    <x v="0"/>
    <m/>
    <x v="0"/>
    <x v="0"/>
    <x v="1"/>
    <x v="0"/>
    <x v="1"/>
    <x v="0"/>
    <x v="0"/>
    <m/>
    <x v="0"/>
    <x v="0"/>
    <m/>
    <x v="0"/>
    <s v="Prefer not to say"/>
    <x v="0"/>
    <m/>
    <x v="11"/>
    <s v="Yes"/>
    <s v="ANON-51P4-YH7B-4"/>
    <n v="704415224"/>
    <m/>
    <d v="2025-10-30T14:39:15"/>
    <d v="2025-10-30T14:53:18"/>
    <d v="2025-10-30T14:52:27"/>
    <m/>
  </r>
  <r>
    <n v="325"/>
    <x v="1"/>
    <x v="0"/>
    <x v="0"/>
    <x v="0"/>
    <x v="0"/>
    <x v="2"/>
    <x v="0"/>
    <x v="1"/>
    <x v="0"/>
    <x v="0"/>
    <x v="0"/>
    <x v="0"/>
    <x v="1"/>
    <x v="0"/>
    <x v="0"/>
    <x v="2"/>
    <x v="1"/>
    <x v="2"/>
    <m/>
    <x v="2"/>
    <x v="2"/>
    <x v="2"/>
    <x v="2"/>
    <x v="0"/>
    <m/>
    <x v="4"/>
    <x v="2"/>
    <x v="1"/>
    <x v="1"/>
    <x v="1"/>
    <x v="0"/>
    <x v="0"/>
    <m/>
    <x v="2"/>
    <x v="2"/>
    <x v="0"/>
    <x v="0"/>
    <x v="1"/>
    <x v="1"/>
    <x v="0"/>
    <m/>
    <x v="0"/>
    <x v="3"/>
    <m/>
    <x v="0"/>
    <s v="Prefer not to say"/>
    <x v="0"/>
    <m/>
    <x v="4"/>
    <s v="No"/>
    <s v="ANON-51P4-YHYK-F"/>
    <m/>
    <m/>
    <d v="2025-11-12T09:23:45"/>
    <d v="2025-11-12T09:59:19"/>
    <d v="2025-11-12T09:58:46"/>
    <m/>
  </r>
  <r>
    <n v="455"/>
    <x v="1"/>
    <x v="0"/>
    <x v="1"/>
    <x v="1"/>
    <x v="2"/>
    <x v="2"/>
    <x v="1"/>
    <x v="1"/>
    <x v="1"/>
    <x v="1"/>
    <x v="2"/>
    <x v="2"/>
    <x v="1"/>
    <x v="2"/>
    <x v="1"/>
    <x v="2"/>
    <x v="2"/>
    <x v="2"/>
    <s v="nope"/>
    <x v="1"/>
    <x v="2"/>
    <x v="2"/>
    <x v="0"/>
    <x v="3"/>
    <s v="no"/>
    <x v="2"/>
    <x v="0"/>
    <x v="2"/>
    <x v="1"/>
    <x v="0"/>
    <x v="1"/>
    <x v="0"/>
    <m/>
    <x v="2"/>
    <x v="0"/>
    <x v="1"/>
    <x v="0"/>
    <x v="1"/>
    <x v="0"/>
    <x v="0"/>
    <m/>
    <x v="0"/>
    <x v="1"/>
    <m/>
    <x v="0"/>
    <s v="Prefer not to say"/>
    <x v="0"/>
    <m/>
    <x v="5"/>
    <s v="Yes"/>
    <s v="ANON-51P4-YG5K-A"/>
    <n v="871244654"/>
    <m/>
    <d v="2025-11-25T09:20:59"/>
    <d v="2025-11-25T09:47:59"/>
    <d v="2025-11-25T09:47:36"/>
    <m/>
  </r>
  <r>
    <n v="304"/>
    <x v="1"/>
    <x v="0"/>
    <x v="0"/>
    <x v="0"/>
    <x v="0"/>
    <x v="0"/>
    <x v="0"/>
    <x v="0"/>
    <x v="0"/>
    <x v="0"/>
    <x v="0"/>
    <x v="0"/>
    <x v="0"/>
    <x v="0"/>
    <x v="0"/>
    <x v="0"/>
    <x v="0"/>
    <x v="3"/>
    <s v="How well we embed and develop the spiritual growth of our children and understanding of out Catholic faith and identity."/>
    <x v="1"/>
    <x v="0"/>
    <x v="0"/>
    <x v="2"/>
    <x v="3"/>
    <s v="Inspection are delivered using the model Care Inspectorate use- unannounced visits. I feel this would give a truer refection of school life."/>
    <x v="3"/>
    <x v="0"/>
    <x v="0"/>
    <x v="1"/>
    <x v="1"/>
    <x v="0"/>
    <x v="0"/>
    <m/>
    <x v="2"/>
    <x v="0"/>
    <x v="0"/>
    <x v="0"/>
    <x v="0"/>
    <x v="0"/>
    <x v="0"/>
    <m/>
    <x v="1"/>
    <x v="0"/>
    <s v="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x v="1"/>
    <s v="Prefer not to say"/>
    <x v="0"/>
    <m/>
    <x v="7"/>
    <s v="Yes"/>
    <s v="ANON-51P4-YHF7-8"/>
    <n v="251917017"/>
    <m/>
    <d v="2025-11-11T13:40:18"/>
    <d v="2025-11-11T13:54:07"/>
    <d v="2025-11-11T13:54:00"/>
    <m/>
  </r>
  <r>
    <n v="418"/>
    <x v="1"/>
    <x v="0"/>
    <x v="0"/>
    <x v="0"/>
    <x v="0"/>
    <x v="0"/>
    <x v="0"/>
    <x v="0"/>
    <x v="0"/>
    <x v="0"/>
    <x v="0"/>
    <x v="0"/>
    <x v="0"/>
    <x v="0"/>
    <x v="0"/>
    <x v="3"/>
    <x v="0"/>
    <x v="0"/>
    <m/>
    <x v="1"/>
    <x v="0"/>
    <x v="0"/>
    <x v="2"/>
    <x v="2"/>
    <m/>
    <x v="1"/>
    <x v="0"/>
    <x v="0"/>
    <x v="0"/>
    <x v="1"/>
    <x v="1"/>
    <x v="0"/>
    <m/>
    <x v="0"/>
    <x v="2"/>
    <x v="0"/>
    <x v="0"/>
    <x v="1"/>
    <x v="0"/>
    <x v="1"/>
    <s v="The Senior Leaders in the school setting should share with the children and young people of the school information about the outcome of an inspection."/>
    <x v="0"/>
    <x v="0"/>
    <m/>
    <x v="1"/>
    <s v="Prefer not to say"/>
    <x v="0"/>
    <m/>
    <x v="5"/>
    <s v="Yes"/>
    <s v="ANON-51P4-YGDC-H"/>
    <n v="866284982"/>
    <m/>
    <d v="2025-11-24T14:02:38"/>
    <d v="2025-11-24T14:09:54"/>
    <d v="2025-11-24T14:09:46"/>
    <m/>
  </r>
  <r>
    <n v="380"/>
    <x v="1"/>
    <x v="0"/>
    <x v="2"/>
    <x v="0"/>
    <x v="0"/>
    <x v="2"/>
    <x v="1"/>
    <x v="1"/>
    <x v="0"/>
    <x v="0"/>
    <x v="0"/>
    <x v="2"/>
    <x v="0"/>
    <x v="2"/>
    <x v="0"/>
    <x v="2"/>
    <x v="2"/>
    <x v="0"/>
    <m/>
    <x v="1"/>
    <x v="0"/>
    <x v="2"/>
    <x v="2"/>
    <x v="1"/>
    <m/>
    <x v="1"/>
    <x v="0"/>
    <x v="2"/>
    <x v="1"/>
    <x v="1"/>
    <x v="0"/>
    <x v="0"/>
    <m/>
    <x v="2"/>
    <x v="2"/>
    <x v="0"/>
    <x v="1"/>
    <x v="0"/>
    <x v="0"/>
    <x v="0"/>
    <m/>
    <x v="0"/>
    <x v="0"/>
    <m/>
    <x v="0"/>
    <s v="Primary school"/>
    <x v="2"/>
    <m/>
    <x v="5"/>
    <s v="Yes"/>
    <s v="ANON-51P4-YGWF-7"/>
    <n v="845046181"/>
    <m/>
    <d v="2025-11-21T13:52:21"/>
    <d v="2025-11-21T14:08:43"/>
    <d v="2025-11-21T14:08:29"/>
    <m/>
  </r>
  <r>
    <n v="332"/>
    <x v="1"/>
    <x v="0"/>
    <x v="0"/>
    <x v="0"/>
    <x v="0"/>
    <x v="0"/>
    <x v="0"/>
    <x v="0"/>
    <x v="0"/>
    <x v="0"/>
    <x v="0"/>
    <x v="2"/>
    <x v="0"/>
    <x v="0"/>
    <x v="0"/>
    <x v="0"/>
    <x v="0"/>
    <x v="0"/>
    <s v="* Closer look at health and well being routines - water bottles, etc_x000a_* Healthy food choices_x000a_* Fair distribution of technology across all schools - some schools have individual IPads, some have one per class."/>
    <x v="1"/>
    <x v="0"/>
    <x v="1"/>
    <x v="2"/>
    <x v="3"/>
    <s v="More regularly - every year or 2 _x000a_A school can change a lot in a short time, more inspections might mean more improvements"/>
    <x v="3"/>
    <x v="0"/>
    <x v="0"/>
    <x v="1"/>
    <x v="1"/>
    <x v="0"/>
    <x v="0"/>
    <m/>
    <x v="1"/>
    <x v="0"/>
    <x v="1"/>
    <x v="0"/>
    <x v="0"/>
    <x v="0"/>
    <x v="0"/>
    <m/>
    <x v="0"/>
    <x v="0"/>
    <s v="* Informal greeting/meeting before inspections_x000a_* Children take inspectors on tour of what has changed since last visit_x000a_* Longer visits to classes"/>
    <x v="0"/>
    <s v="Primary school"/>
    <x v="2"/>
    <m/>
    <x v="12"/>
    <s v="Yes"/>
    <s v="ANON-51P4-YHS8-P"/>
    <n v="178652533"/>
    <m/>
    <d v="2025-11-12T12:19:19"/>
    <d v="2025-11-12T14:15:35"/>
    <d v="2025-11-12T14:15:26"/>
    <m/>
  </r>
  <r>
    <n v="88"/>
    <x v="1"/>
    <x v="0"/>
    <x v="0"/>
    <x v="0"/>
    <x v="0"/>
    <x v="0"/>
    <x v="0"/>
    <x v="0"/>
    <x v="0"/>
    <x v="0"/>
    <x v="0"/>
    <x v="0"/>
    <x v="0"/>
    <x v="0"/>
    <x v="0"/>
    <x v="0"/>
    <x v="0"/>
    <x v="0"/>
    <m/>
    <x v="1"/>
    <x v="1"/>
    <x v="2"/>
    <x v="1"/>
    <x v="3"/>
    <s v="be aware that it might change due to the headteacher leaving. could schools notify if a new headteacher is in the school."/>
    <x v="1"/>
    <x v="0"/>
    <x v="0"/>
    <x v="0"/>
    <x v="0"/>
    <x v="0"/>
    <x v="0"/>
    <m/>
    <x v="0"/>
    <x v="0"/>
    <x v="0"/>
    <x v="1"/>
    <x v="1"/>
    <x v="0"/>
    <x v="1"/>
    <s v="before they leave give a general assembly of their thoughts of the school."/>
    <x v="0"/>
    <x v="0"/>
    <s v="a weeks notice before the inspection."/>
    <x v="0"/>
    <s v="Primary school"/>
    <x v="2"/>
    <m/>
    <x v="13"/>
    <s v="Yes"/>
    <s v="ANON-51P4-YHCA-F"/>
    <n v="412864421"/>
    <m/>
    <d v="2025-10-07T14:16:31"/>
    <d v="2025-10-07T14:41:11"/>
    <d v="2025-10-07T14:40:56"/>
    <m/>
  </r>
  <r>
    <n v="222"/>
    <x v="1"/>
    <x v="0"/>
    <x v="0"/>
    <x v="0"/>
    <x v="0"/>
    <x v="0"/>
    <x v="0"/>
    <x v="0"/>
    <x v="0"/>
    <x v="0"/>
    <x v="0"/>
    <x v="0"/>
    <x v="0"/>
    <x v="0"/>
    <x v="0"/>
    <x v="0"/>
    <x v="0"/>
    <x v="0"/>
    <m/>
    <x v="1"/>
    <x v="0"/>
    <x v="0"/>
    <x v="0"/>
    <x v="1"/>
    <s v="Surprise visits to see what the school is like at different times. this would help to see if we are on track"/>
    <x v="1"/>
    <x v="0"/>
    <x v="0"/>
    <x v="0"/>
    <x v="0"/>
    <x v="0"/>
    <x v="0"/>
    <m/>
    <x v="0"/>
    <x v="0"/>
    <x v="1"/>
    <x v="0"/>
    <x v="0"/>
    <x v="0"/>
    <x v="0"/>
    <m/>
    <x v="0"/>
    <x v="0"/>
    <s v="Come back every 3/4 years to see if we are on the right track"/>
    <x v="0"/>
    <s v="Primary school"/>
    <x v="2"/>
    <m/>
    <x v="14"/>
    <s v="Yes"/>
    <s v="ANON-51P4-YHT9-R"/>
    <n v="238948979"/>
    <m/>
    <d v="2025-10-29T11:50:24"/>
    <d v="2025-10-29T12:04:38"/>
    <d v="2025-10-29T12:04:32"/>
    <m/>
  </r>
  <r>
    <n v="264"/>
    <x v="1"/>
    <x v="0"/>
    <x v="0"/>
    <x v="0"/>
    <x v="0"/>
    <x v="0"/>
    <x v="0"/>
    <x v="0"/>
    <x v="0"/>
    <x v="0"/>
    <x v="0"/>
    <x v="0"/>
    <x v="0"/>
    <x v="0"/>
    <x v="0"/>
    <x v="0"/>
    <x v="0"/>
    <x v="0"/>
    <s v="To make sure the classes are suitebull working spaces."/>
    <x v="1"/>
    <x v="0"/>
    <x v="2"/>
    <x v="0"/>
    <x v="0"/>
    <s v="Every one to two years in my opinion."/>
    <x v="0"/>
    <x v="0"/>
    <x v="0"/>
    <x v="1"/>
    <x v="0"/>
    <x v="0"/>
    <x v="1"/>
    <s v="A zoom or video call."/>
    <x v="0"/>
    <x v="1"/>
    <x v="1"/>
    <x v="0"/>
    <x v="0"/>
    <x v="0"/>
    <x v="1"/>
    <s v="Survey."/>
    <x v="0"/>
    <x v="0"/>
    <s v="Come unexpected so they can see what really goes on and so if they had to get ready to hide so that they don't get a bad report."/>
    <x v="0"/>
    <s v="Primary school"/>
    <x v="2"/>
    <m/>
    <x v="1"/>
    <s v="Yes"/>
    <s v="ANON-51P4-YH3A-Y"/>
    <n v="38193083"/>
    <m/>
    <d v="2025-10-30T13:56:49"/>
    <d v="2025-10-30T14:26:48"/>
    <d v="2025-10-30T14:26:30"/>
    <m/>
  </r>
  <r>
    <n v="368"/>
    <x v="1"/>
    <x v="0"/>
    <x v="0"/>
    <x v="0"/>
    <x v="0"/>
    <x v="0"/>
    <x v="0"/>
    <x v="0"/>
    <x v="0"/>
    <x v="0"/>
    <x v="0"/>
    <x v="0"/>
    <x v="0"/>
    <x v="0"/>
    <x v="0"/>
    <x v="0"/>
    <x v="0"/>
    <x v="0"/>
    <s v="classroom culture and expectation,s_x000a__x000a_lesson plans ammount of information given thats given"/>
    <x v="1"/>
    <x v="0"/>
    <x v="0"/>
    <x v="0"/>
    <x v="1"/>
    <s v="i think every 2 years because we need to make sure everyone is fine"/>
    <x v="1"/>
    <x v="0"/>
    <x v="0"/>
    <x v="0"/>
    <x v="1"/>
    <x v="0"/>
    <x v="0"/>
    <m/>
    <x v="0"/>
    <x v="0"/>
    <x v="1"/>
    <x v="1"/>
    <x v="0"/>
    <x v="0"/>
    <x v="0"/>
    <s v="a discution_x000a__x000a_ a meating with the children"/>
    <x v="0"/>
    <x v="0"/>
    <s v="dont just check the people in the school just check with the teacher to and see if the school is stable"/>
    <x v="0"/>
    <s v="Primary school"/>
    <x v="2"/>
    <m/>
    <x v="5"/>
    <s v="Yes"/>
    <s v="ANON-51P4-YGJY-D"/>
    <n v="531191485"/>
    <m/>
    <d v="2025-11-21T11:33:38"/>
    <d v="2025-11-21T14:04:23"/>
    <d v="2025-11-21T14:03:59"/>
    <m/>
  </r>
  <r>
    <n v="73"/>
    <x v="1"/>
    <x v="0"/>
    <x v="0"/>
    <x v="0"/>
    <x v="0"/>
    <x v="0"/>
    <x v="1"/>
    <x v="0"/>
    <x v="0"/>
    <x v="1"/>
    <x v="0"/>
    <x v="0"/>
    <x v="1"/>
    <x v="0"/>
    <x v="1"/>
    <x v="0"/>
    <x v="0"/>
    <x v="0"/>
    <s v="How does the school help with people tThat are getting bullied."/>
    <x v="1"/>
    <x v="0"/>
    <x v="0"/>
    <x v="0"/>
    <x v="1"/>
    <s v="I don’t have anything else."/>
    <x v="0"/>
    <x v="0"/>
    <x v="2"/>
    <x v="1"/>
    <x v="0"/>
    <x v="0"/>
    <x v="1"/>
    <s v="Taking groups of people to discuss the school."/>
    <x v="2"/>
    <x v="0"/>
    <x v="1"/>
    <x v="0"/>
    <x v="1"/>
    <x v="0"/>
    <x v="0"/>
    <m/>
    <x v="0"/>
    <x v="0"/>
    <s v="Give the Headteacher and teachers a pre warning of what they are going to do. If they don’t already do it."/>
    <x v="0"/>
    <s v="Primary school"/>
    <x v="2"/>
    <m/>
    <x v="15"/>
    <s v="Yes"/>
    <s v="ANON-51P4-YHCC-H"/>
    <n v="129963525"/>
    <m/>
    <d v="2025-10-01T12:43:56"/>
    <d v="2025-10-01T13:03:50"/>
    <d v="2025-10-01T13:01:11"/>
    <m/>
  </r>
  <r>
    <n v="232"/>
    <x v="1"/>
    <x v="0"/>
    <x v="0"/>
    <x v="0"/>
    <x v="0"/>
    <x v="0"/>
    <x v="0"/>
    <x v="1"/>
    <x v="0"/>
    <x v="0"/>
    <x v="0"/>
    <x v="2"/>
    <x v="0"/>
    <x v="2"/>
    <x v="0"/>
    <x v="0"/>
    <x v="0"/>
    <x v="0"/>
    <m/>
    <x v="1"/>
    <x v="0"/>
    <x v="0"/>
    <x v="2"/>
    <x v="0"/>
    <m/>
    <x v="1"/>
    <x v="0"/>
    <x v="0"/>
    <x v="1"/>
    <x v="1"/>
    <x v="0"/>
    <x v="0"/>
    <m/>
    <x v="2"/>
    <x v="0"/>
    <x v="0"/>
    <x v="0"/>
    <x v="0"/>
    <x v="1"/>
    <x v="0"/>
    <m/>
    <x v="0"/>
    <x v="0"/>
    <s v="hi"/>
    <x v="0"/>
    <s v="Primary school"/>
    <x v="2"/>
    <m/>
    <x v="16"/>
    <s v="Yes"/>
    <s v="ANON-51P4-YH3W-N"/>
    <n v="391205377"/>
    <m/>
    <d v="2025-10-30T09:28:06"/>
    <d v="2025-10-30T09:40:18"/>
    <d v="2025-10-30T09:40:06"/>
    <m/>
  </r>
  <r>
    <n v="245"/>
    <x v="1"/>
    <x v="0"/>
    <x v="0"/>
    <x v="0"/>
    <x v="0"/>
    <x v="0"/>
    <x v="0"/>
    <x v="0"/>
    <x v="0"/>
    <x v="0"/>
    <x v="0"/>
    <x v="0"/>
    <x v="0"/>
    <x v="0"/>
    <x v="0"/>
    <x v="0"/>
    <x v="0"/>
    <x v="0"/>
    <m/>
    <x v="3"/>
    <x v="0"/>
    <x v="0"/>
    <x v="2"/>
    <x v="1"/>
    <s v="6 years"/>
    <x v="2"/>
    <x v="0"/>
    <x v="0"/>
    <x v="0"/>
    <x v="0"/>
    <x v="0"/>
    <x v="0"/>
    <m/>
    <x v="2"/>
    <x v="0"/>
    <x v="1"/>
    <x v="1"/>
    <x v="0"/>
    <x v="1"/>
    <x v="1"/>
    <m/>
    <x v="0"/>
    <x v="0"/>
    <s v="hihihihihi"/>
    <x v="0"/>
    <s v="Primary school"/>
    <x v="2"/>
    <m/>
    <x v="16"/>
    <s v="Yes"/>
    <s v="ANON-51P4-YHTJ-9"/>
    <n v="559110886"/>
    <m/>
    <d v="2025-10-30T09:24:57"/>
    <d v="2025-10-30T09:41:18"/>
    <d v="2025-10-30T09:40:14"/>
    <m/>
  </r>
  <r>
    <n v="238"/>
    <x v="1"/>
    <x v="0"/>
    <x v="0"/>
    <x v="0"/>
    <x v="0"/>
    <x v="0"/>
    <x v="0"/>
    <x v="1"/>
    <x v="0"/>
    <x v="0"/>
    <x v="0"/>
    <x v="0"/>
    <x v="0"/>
    <x v="0"/>
    <x v="0"/>
    <x v="2"/>
    <x v="0"/>
    <x v="0"/>
    <m/>
    <x v="1"/>
    <x v="0"/>
    <x v="0"/>
    <x v="2"/>
    <x v="0"/>
    <m/>
    <x v="1"/>
    <x v="0"/>
    <x v="0"/>
    <x v="1"/>
    <x v="1"/>
    <x v="0"/>
    <x v="0"/>
    <m/>
    <x v="2"/>
    <x v="0"/>
    <x v="0"/>
    <x v="0"/>
    <x v="0"/>
    <x v="0"/>
    <x v="0"/>
    <m/>
    <x v="0"/>
    <x v="0"/>
    <s v="hii"/>
    <x v="0"/>
    <s v="Primary school"/>
    <x v="2"/>
    <m/>
    <x v="16"/>
    <s v="Yes"/>
    <s v="ANON-51P4-YH38-P"/>
    <n v="726928928"/>
    <m/>
    <d v="2025-10-30T09:28:36"/>
    <d v="2025-10-30T09:40:21"/>
    <d v="2025-10-30T09:40:10"/>
    <m/>
  </r>
  <r>
    <n v="424"/>
    <x v="1"/>
    <x v="0"/>
    <x v="0"/>
    <x v="0"/>
    <x v="1"/>
    <x v="2"/>
    <x v="1"/>
    <x v="1"/>
    <x v="2"/>
    <x v="0"/>
    <x v="1"/>
    <x v="1"/>
    <x v="0"/>
    <x v="0"/>
    <x v="1"/>
    <x v="1"/>
    <x v="2"/>
    <x v="0"/>
    <m/>
    <x v="1"/>
    <x v="0"/>
    <x v="2"/>
    <x v="1"/>
    <x v="2"/>
    <m/>
    <x v="0"/>
    <x v="0"/>
    <x v="0"/>
    <x v="0"/>
    <x v="0"/>
    <x v="0"/>
    <x v="0"/>
    <s v="arer u ygay7"/>
    <x v="0"/>
    <x v="1"/>
    <x v="1"/>
    <x v="1"/>
    <x v="0"/>
    <x v="0"/>
    <x v="1"/>
    <s v="iiiiiiiiiiiiiiiiiimmmmmmmmmmmmmmmmm dddddddduqrrrrrrrrrrrrrrrrrrrrrrrrrrnnnnnnnnnnnsscccccccccccccccccccccc xarssdr ououououy"/>
    <x v="0"/>
    <x v="3"/>
    <s v="hiiiiiiiiiiiiiiiiiiiiiiiiiiiiiiiiiiiiiiiiiiiiiaiiiiiiiiiiiiimmmmmmmdddddddddddurnvc arrrrrrre youououououououo hhhhhhhhiiiiiiiiiiieiiiiiiiiiiiiiiiiieieieeiieeieehi"/>
    <x v="0"/>
    <s v="Primary school"/>
    <x v="2"/>
    <m/>
    <x v="5"/>
    <s v="No"/>
    <s v="ANON-51P4-YGDT-2"/>
    <m/>
    <m/>
    <d v="2025-11-24T14:30:56"/>
    <d v="2025-11-24T14:46:21"/>
    <d v="2025-11-24T14:46:06"/>
    <m/>
  </r>
  <r>
    <n v="321"/>
    <x v="2"/>
    <x v="1"/>
    <x v="1"/>
    <x v="2"/>
    <x v="1"/>
    <x v="1"/>
    <x v="2"/>
    <x v="2"/>
    <x v="1"/>
    <x v="3"/>
    <x v="1"/>
    <x v="0"/>
    <x v="2"/>
    <x v="1"/>
    <x v="3"/>
    <x v="1"/>
    <x v="1"/>
    <x v="1"/>
    <s v="Understanding children in the class because I feel the teachers do not really understand my brain/way I see the world, and should try to see my perspective, and understand me a little bit more."/>
    <x v="2"/>
    <x v="2"/>
    <x v="2"/>
    <x v="1"/>
    <x v="0"/>
    <s v="I think inspections should happen once every year, not any other answers."/>
    <x v="0"/>
    <x v="1"/>
    <x v="0"/>
    <x v="1"/>
    <x v="0"/>
    <x v="1"/>
    <x v="1"/>
    <s v="I think the teachers most of the time while telling inspectors about how the school is going they will only say the good things and not say the bad, and I think that should change."/>
    <x v="2"/>
    <x v="0"/>
    <x v="0"/>
    <x v="0"/>
    <x v="0"/>
    <x v="0"/>
    <x v="0"/>
    <s v="A video or in person telling them what they have found/think."/>
    <x v="1"/>
    <x v="1"/>
    <s v="I am not sure."/>
    <x v="0"/>
    <s v="Primary school"/>
    <x v="2"/>
    <m/>
    <x v="4"/>
    <s v="Yes"/>
    <s v="ANON-51P4-YHSQ-F"/>
    <n v="231102978"/>
    <m/>
    <d v="2025-11-12T09:25:19"/>
    <d v="2025-11-12T09:48:31"/>
    <d v="2025-11-12T09:47:37"/>
    <m/>
  </r>
  <r>
    <n v="477"/>
    <x v="1"/>
    <x v="0"/>
    <x v="0"/>
    <x v="1"/>
    <x v="0"/>
    <x v="2"/>
    <x v="0"/>
    <x v="1"/>
    <x v="0"/>
    <x v="3"/>
    <x v="0"/>
    <x v="3"/>
    <x v="3"/>
    <x v="0"/>
    <x v="0"/>
    <x v="1"/>
    <x v="1"/>
    <x v="1"/>
    <s v="I don't know"/>
    <x v="2"/>
    <x v="0"/>
    <x v="0"/>
    <x v="2"/>
    <x v="1"/>
    <s v="I don't know"/>
    <x v="2"/>
    <x v="1"/>
    <x v="0"/>
    <x v="0"/>
    <x v="0"/>
    <x v="0"/>
    <x v="0"/>
    <m/>
    <x v="0"/>
    <x v="0"/>
    <x v="1"/>
    <x v="0"/>
    <x v="1"/>
    <x v="0"/>
    <x v="0"/>
    <m/>
    <x v="0"/>
    <x v="0"/>
    <s v="I don't"/>
    <x v="0"/>
    <s v="Primary school"/>
    <x v="2"/>
    <m/>
    <x v="7"/>
    <s v="No"/>
    <s v="ANON-51P4-YGAS-X"/>
    <m/>
    <m/>
    <d v="2025-11-26T13:54:36"/>
    <d v="2025-11-26T14:08:49"/>
    <d v="2025-11-26T14:08:39"/>
    <m/>
  </r>
  <r>
    <n v="484"/>
    <x v="1"/>
    <x v="2"/>
    <x v="0"/>
    <x v="0"/>
    <x v="2"/>
    <x v="2"/>
    <x v="1"/>
    <x v="1"/>
    <x v="1"/>
    <x v="1"/>
    <x v="2"/>
    <x v="2"/>
    <x v="1"/>
    <x v="2"/>
    <x v="1"/>
    <x v="2"/>
    <x v="2"/>
    <x v="2"/>
    <s v="not enough choses to chose from"/>
    <x v="2"/>
    <x v="1"/>
    <x v="2"/>
    <x v="0"/>
    <x v="1"/>
    <s v="I don't"/>
    <x v="3"/>
    <x v="2"/>
    <x v="0"/>
    <x v="1"/>
    <x v="0"/>
    <x v="0"/>
    <x v="0"/>
    <s v="I don't know"/>
    <x v="0"/>
    <x v="0"/>
    <x v="0"/>
    <x v="0"/>
    <x v="0"/>
    <x v="0"/>
    <x v="0"/>
    <m/>
    <x v="0"/>
    <x v="0"/>
    <s v="I don't know"/>
    <x v="0"/>
    <s v="Primary school"/>
    <x v="2"/>
    <m/>
    <x v="10"/>
    <s v="Yes"/>
    <s v="ANON-51P4-YGA3-X"/>
    <n v="783917686"/>
    <m/>
    <d v="2025-11-26T14:00:25"/>
    <d v="2025-11-26T14:27:06"/>
    <d v="2025-11-26T14:26:52"/>
    <m/>
  </r>
  <r>
    <n v="450"/>
    <x v="0"/>
    <x v="0"/>
    <x v="0"/>
    <x v="1"/>
    <x v="0"/>
    <x v="2"/>
    <x v="1"/>
    <x v="0"/>
    <x v="0"/>
    <x v="0"/>
    <x v="0"/>
    <x v="2"/>
    <x v="0"/>
    <x v="0"/>
    <x v="0"/>
    <x v="0"/>
    <x v="0"/>
    <x v="0"/>
    <s v="that i dont always get respected"/>
    <x v="1"/>
    <x v="0"/>
    <x v="0"/>
    <x v="0"/>
    <x v="0"/>
    <s v="i dont know"/>
    <x v="1"/>
    <x v="0"/>
    <x v="0"/>
    <x v="1"/>
    <x v="1"/>
    <x v="0"/>
    <x v="0"/>
    <m/>
    <x v="0"/>
    <x v="0"/>
    <x v="0"/>
    <x v="1"/>
    <x v="0"/>
    <x v="0"/>
    <x v="0"/>
    <m/>
    <x v="1"/>
    <x v="0"/>
    <s v="i dont think so"/>
    <x v="0"/>
    <s v="Primary school"/>
    <x v="2"/>
    <m/>
    <x v="5"/>
    <s v="Yes"/>
    <s v="ANON-51P4-YG5J-9"/>
    <n v="974661169"/>
    <m/>
    <d v="2025-11-25T09:21:21"/>
    <d v="2025-11-25T09:39:44"/>
    <d v="2025-11-25T09:39:21"/>
    <m/>
  </r>
  <r>
    <n v="479"/>
    <x v="1"/>
    <x v="0"/>
    <x v="0"/>
    <x v="0"/>
    <x v="0"/>
    <x v="0"/>
    <x v="0"/>
    <x v="0"/>
    <x v="0"/>
    <x v="0"/>
    <x v="0"/>
    <x v="0"/>
    <x v="0"/>
    <x v="0"/>
    <x v="0"/>
    <x v="0"/>
    <x v="0"/>
    <x v="0"/>
    <s v="i dont think so."/>
    <x v="2"/>
    <x v="2"/>
    <x v="2"/>
    <x v="0"/>
    <x v="1"/>
    <s v="Im really not sure I cant remember a lot."/>
    <x v="2"/>
    <x v="0"/>
    <x v="0"/>
    <x v="0"/>
    <x v="1"/>
    <x v="0"/>
    <x v="0"/>
    <m/>
    <x v="0"/>
    <x v="0"/>
    <x v="1"/>
    <x v="1"/>
    <x v="0"/>
    <x v="0"/>
    <x v="0"/>
    <m/>
    <x v="0"/>
    <x v="0"/>
    <s v="I dont think so."/>
    <x v="0"/>
    <s v="Primary school"/>
    <x v="2"/>
    <m/>
    <x v="10"/>
    <s v="No"/>
    <s v="ANON-51P4-YGB1-W"/>
    <m/>
    <m/>
    <d v="2025-11-26T14:00:46"/>
    <d v="2025-11-26T14:11:45"/>
    <d v="2025-11-26T14:11:40"/>
    <m/>
  </r>
  <r>
    <n v="256"/>
    <x v="1"/>
    <x v="0"/>
    <x v="0"/>
    <x v="0"/>
    <x v="0"/>
    <x v="0"/>
    <x v="0"/>
    <x v="0"/>
    <x v="0"/>
    <x v="0"/>
    <x v="0"/>
    <x v="0"/>
    <x v="0"/>
    <x v="0"/>
    <x v="0"/>
    <x v="0"/>
    <x v="0"/>
    <x v="0"/>
    <s v="No I think everything is very important."/>
    <x v="1"/>
    <x v="1"/>
    <x v="0"/>
    <x v="0"/>
    <x v="0"/>
    <s v="I think the inspectors should come every 2 years"/>
    <x v="4"/>
    <x v="0"/>
    <x v="0"/>
    <x v="0"/>
    <x v="0"/>
    <x v="0"/>
    <x v="0"/>
    <m/>
    <x v="1"/>
    <x v="0"/>
    <x v="0"/>
    <x v="1"/>
    <x v="0"/>
    <x v="0"/>
    <x v="0"/>
    <m/>
    <x v="0"/>
    <x v="0"/>
    <s v="I don't think we should be told that yous are coming to our school"/>
    <x v="0"/>
    <s v="Primary school"/>
    <x v="2"/>
    <m/>
    <x v="1"/>
    <s v="Yes"/>
    <s v="ANON-51P4-YH8W-T"/>
    <n v="706142414"/>
    <m/>
    <d v="2025-10-30T13:57:28"/>
    <d v="2025-10-30T14:23:25"/>
    <d v="2025-10-30T14:22:52"/>
    <m/>
  </r>
  <r>
    <n v="119"/>
    <x v="1"/>
    <x v="0"/>
    <x v="0"/>
    <x v="0"/>
    <x v="0"/>
    <x v="0"/>
    <x v="0"/>
    <x v="0"/>
    <x v="0"/>
    <x v="0"/>
    <x v="0"/>
    <x v="0"/>
    <x v="0"/>
    <x v="0"/>
    <x v="0"/>
    <x v="0"/>
    <x v="0"/>
    <x v="0"/>
    <s v="Out door learning"/>
    <x v="1"/>
    <x v="0"/>
    <x v="0"/>
    <x v="0"/>
    <x v="4"/>
    <s v="once every 3 or 2 years"/>
    <x v="2"/>
    <x v="0"/>
    <x v="0"/>
    <x v="0"/>
    <x v="1"/>
    <x v="0"/>
    <x v="0"/>
    <m/>
    <x v="1"/>
    <x v="0"/>
    <x v="0"/>
    <x v="1"/>
    <x v="1"/>
    <x v="0"/>
    <x v="0"/>
    <m/>
    <x v="0"/>
    <x v="0"/>
    <s v="I think inspecers are a good idea"/>
    <x v="0"/>
    <s v="Primary school"/>
    <x v="2"/>
    <m/>
    <x v="15"/>
    <s v="Yes"/>
    <s v="ANON-51P4-YHDP-Y"/>
    <n v="53459040"/>
    <m/>
    <d v="2025-10-10T09:51:59"/>
    <d v="2025-10-10T10:06:01"/>
    <d v="2025-10-10T10:05:43"/>
    <m/>
  </r>
  <r>
    <n v="118"/>
    <x v="1"/>
    <x v="0"/>
    <x v="0"/>
    <x v="0"/>
    <x v="0"/>
    <x v="0"/>
    <x v="0"/>
    <x v="0"/>
    <x v="0"/>
    <x v="0"/>
    <x v="0"/>
    <x v="0"/>
    <x v="0"/>
    <x v="0"/>
    <x v="0"/>
    <x v="0"/>
    <x v="0"/>
    <x v="0"/>
    <m/>
    <x v="1"/>
    <x v="0"/>
    <x v="0"/>
    <x v="0"/>
    <x v="0"/>
    <s v="I think every 3 years because a lot"/>
    <x v="2"/>
    <x v="0"/>
    <x v="0"/>
    <x v="0"/>
    <x v="0"/>
    <x v="0"/>
    <x v="0"/>
    <m/>
    <x v="2"/>
    <x v="0"/>
    <x v="0"/>
    <x v="0"/>
    <x v="1"/>
    <x v="1"/>
    <x v="0"/>
    <m/>
    <x v="0"/>
    <x v="0"/>
    <s v="I think inspectors are a good idea because they can see the school for themself"/>
    <x v="0"/>
    <s v="Primary school"/>
    <x v="2"/>
    <m/>
    <x v="15"/>
    <s v="Yes"/>
    <s v="ANON-51P4-YHDS-2"/>
    <n v="474682755"/>
    <m/>
    <d v="2025-10-10T09:53:36"/>
    <d v="2025-10-10T10:05:55"/>
    <d v="2025-10-10T10:05:34"/>
    <m/>
  </r>
  <r>
    <n v="260"/>
    <x v="1"/>
    <x v="0"/>
    <x v="0"/>
    <x v="0"/>
    <x v="0"/>
    <x v="0"/>
    <x v="0"/>
    <x v="0"/>
    <x v="0"/>
    <x v="0"/>
    <x v="0"/>
    <x v="0"/>
    <x v="0"/>
    <x v="0"/>
    <x v="0"/>
    <x v="0"/>
    <x v="0"/>
    <x v="0"/>
    <s v="nope we don't have any ideas"/>
    <x v="1"/>
    <x v="0"/>
    <x v="0"/>
    <x v="0"/>
    <x v="0"/>
    <s v="i think that they should be every year or so"/>
    <x v="3"/>
    <x v="2"/>
    <x v="0"/>
    <x v="1"/>
    <x v="1"/>
    <x v="1"/>
    <x v="0"/>
    <m/>
    <x v="1"/>
    <x v="0"/>
    <x v="0"/>
    <x v="0"/>
    <x v="0"/>
    <x v="0"/>
    <x v="0"/>
    <m/>
    <x v="0"/>
    <x v="0"/>
    <s v="i think that every 2 to 3 years the inspectors should come to the schools!`"/>
    <x v="0"/>
    <s v="Primary school"/>
    <x v="2"/>
    <m/>
    <x v="1"/>
    <s v="Yes"/>
    <s v="ANON-51P4-YH8D-7"/>
    <n v="936584572"/>
    <m/>
    <d v="2025-10-30T13:57:09"/>
    <d v="2025-10-30T14:25:01"/>
    <d v="2025-10-30T14:24:43"/>
    <m/>
  </r>
  <r>
    <n v="215"/>
    <x v="0"/>
    <x v="1"/>
    <x v="0"/>
    <x v="0"/>
    <x v="0"/>
    <x v="0"/>
    <x v="0"/>
    <x v="0"/>
    <x v="0"/>
    <x v="0"/>
    <x v="0"/>
    <x v="2"/>
    <x v="0"/>
    <x v="0"/>
    <x v="0"/>
    <x v="0"/>
    <x v="0"/>
    <x v="0"/>
    <m/>
    <x v="1"/>
    <x v="0"/>
    <x v="0"/>
    <x v="0"/>
    <x v="2"/>
    <m/>
    <x v="3"/>
    <x v="0"/>
    <x v="0"/>
    <x v="1"/>
    <x v="0"/>
    <x v="0"/>
    <x v="0"/>
    <s v="An online app that allows you to write the answers and not just rushing through"/>
    <x v="0"/>
    <x v="2"/>
    <x v="1"/>
    <x v="1"/>
    <x v="0"/>
    <x v="0"/>
    <x v="0"/>
    <m/>
    <x v="1"/>
    <x v="0"/>
    <s v="I think they should make assembly’s and tell people how well it’s going so far to make sure everyone knows what to not say that’s already been said"/>
    <x v="0"/>
    <s v="Primary school"/>
    <x v="2"/>
    <m/>
    <x v="3"/>
    <s v="Yes"/>
    <s v="ANON-51P4-YHVF-7"/>
    <n v="103921891"/>
    <m/>
    <d v="2025-10-28T16:33:51"/>
    <d v="2025-10-29T10:20:34"/>
    <d v="2025-10-29T10:20:29"/>
    <m/>
  </r>
  <r>
    <n v="263"/>
    <x v="1"/>
    <x v="0"/>
    <x v="0"/>
    <x v="0"/>
    <x v="0"/>
    <x v="0"/>
    <x v="0"/>
    <x v="0"/>
    <x v="0"/>
    <x v="0"/>
    <x v="0"/>
    <x v="0"/>
    <x v="0"/>
    <x v="0"/>
    <x v="0"/>
    <x v="0"/>
    <x v="0"/>
    <x v="0"/>
    <s v="No, they are all very important"/>
    <x v="1"/>
    <x v="0"/>
    <x v="1"/>
    <x v="1"/>
    <x v="0"/>
    <s v="it should be every 2 years"/>
    <x v="4"/>
    <x v="2"/>
    <x v="0"/>
    <x v="0"/>
    <x v="0"/>
    <x v="0"/>
    <x v="0"/>
    <m/>
    <x v="2"/>
    <x v="0"/>
    <x v="0"/>
    <x v="1"/>
    <x v="1"/>
    <x v="0"/>
    <x v="0"/>
    <m/>
    <x v="0"/>
    <x v="1"/>
    <s v="i think they should not tell them that there are inspections because they could act good on the inspection day but not on the normal days"/>
    <x v="0"/>
    <s v="Primary school"/>
    <x v="2"/>
    <m/>
    <x v="12"/>
    <s v="Yes"/>
    <s v="ANON-51P4-YH82-N"/>
    <n v="122637962"/>
    <m/>
    <d v="2025-10-30T13:57:01"/>
    <d v="2025-10-30T14:26:41"/>
    <d v="2025-10-30T14:26:25"/>
    <m/>
  </r>
  <r>
    <n v="249"/>
    <x v="1"/>
    <x v="0"/>
    <x v="0"/>
    <x v="0"/>
    <x v="0"/>
    <x v="0"/>
    <x v="0"/>
    <x v="0"/>
    <x v="0"/>
    <x v="0"/>
    <x v="0"/>
    <x v="0"/>
    <x v="0"/>
    <x v="2"/>
    <x v="1"/>
    <x v="0"/>
    <x v="0"/>
    <x v="0"/>
    <m/>
    <x v="1"/>
    <x v="0"/>
    <x v="0"/>
    <x v="2"/>
    <x v="1"/>
    <s v="I think inspections should be done at least every 2 to 3 years."/>
    <x v="4"/>
    <x v="0"/>
    <x v="0"/>
    <x v="0"/>
    <x v="0"/>
    <x v="0"/>
    <x v="0"/>
    <m/>
    <x v="1"/>
    <x v="0"/>
    <x v="0"/>
    <x v="1"/>
    <x v="0"/>
    <x v="0"/>
    <x v="0"/>
    <m/>
    <x v="0"/>
    <x v="0"/>
    <s v="i think you should not tell schools when the inspection is happening so that you can see what the school is like"/>
    <x v="0"/>
    <s v="Primary school"/>
    <x v="2"/>
    <m/>
    <x v="1"/>
    <s v="Yes"/>
    <s v="ANON-51P4-YH3E-3"/>
    <n v="301414133"/>
    <m/>
    <d v="2025-10-30T13:56:48"/>
    <d v="2025-10-30T14:18:10"/>
    <d v="2025-10-30T14:17:42"/>
    <m/>
  </r>
  <r>
    <n v="303"/>
    <x v="1"/>
    <x v="0"/>
    <x v="0"/>
    <x v="0"/>
    <x v="0"/>
    <x v="0"/>
    <x v="1"/>
    <x v="0"/>
    <x v="0"/>
    <x v="0"/>
    <x v="0"/>
    <x v="2"/>
    <x v="2"/>
    <x v="2"/>
    <x v="1"/>
    <x v="0"/>
    <x v="2"/>
    <x v="3"/>
    <m/>
    <x v="0"/>
    <x v="0"/>
    <x v="1"/>
    <x v="1"/>
    <x v="3"/>
    <m/>
    <x v="1"/>
    <x v="0"/>
    <x v="0"/>
    <x v="1"/>
    <x v="1"/>
    <x v="0"/>
    <x v="0"/>
    <m/>
    <x v="1"/>
    <x v="0"/>
    <x v="0"/>
    <x v="0"/>
    <x v="0"/>
    <x v="0"/>
    <x v="0"/>
    <s v="Coems 🤑"/>
    <x v="0"/>
    <x v="0"/>
    <s v="Idk 🥀💔"/>
    <x v="0"/>
    <s v="Primary school"/>
    <x v="2"/>
    <m/>
    <x v="0"/>
    <s v="Yes"/>
    <s v="ANON-51P4-YHFF-Q"/>
    <n v="397921982"/>
    <m/>
    <d v="2025-11-11T13:42:16"/>
    <d v="2025-11-11T13:53:09"/>
    <d v="2025-11-11T13:52:46"/>
    <m/>
  </r>
  <r>
    <n v="100"/>
    <x v="1"/>
    <x v="0"/>
    <x v="0"/>
    <x v="0"/>
    <x v="0"/>
    <x v="0"/>
    <x v="0"/>
    <x v="0"/>
    <x v="0"/>
    <x v="0"/>
    <x v="0"/>
    <x v="0"/>
    <x v="0"/>
    <x v="0"/>
    <x v="0"/>
    <x v="0"/>
    <x v="0"/>
    <x v="0"/>
    <m/>
    <x v="1"/>
    <x v="0"/>
    <x v="2"/>
    <x v="0"/>
    <x v="1"/>
    <m/>
    <x v="1"/>
    <x v="0"/>
    <x v="0"/>
    <x v="1"/>
    <x v="1"/>
    <x v="1"/>
    <x v="0"/>
    <m/>
    <x v="0"/>
    <x v="0"/>
    <x v="0"/>
    <x v="1"/>
    <x v="1"/>
    <x v="1"/>
    <x v="0"/>
    <m/>
    <x v="0"/>
    <x v="0"/>
    <s v="i'm not really sure"/>
    <x v="0"/>
    <s v="Primary school"/>
    <x v="2"/>
    <m/>
    <x v="17"/>
    <s v="Yes"/>
    <s v="ANON-51P4-YHE7-7"/>
    <n v="905337795"/>
    <m/>
    <d v="2025-10-08T12:00:05"/>
    <d v="2025-10-08T12:40:36"/>
    <d v="2025-10-08T12:40:30"/>
    <m/>
  </r>
  <r>
    <n v="290"/>
    <x v="1"/>
    <x v="0"/>
    <x v="0"/>
    <x v="0"/>
    <x v="0"/>
    <x v="0"/>
    <x v="0"/>
    <x v="0"/>
    <x v="0"/>
    <x v="0"/>
    <x v="0"/>
    <x v="2"/>
    <x v="0"/>
    <x v="0"/>
    <x v="1"/>
    <x v="0"/>
    <x v="0"/>
    <x v="0"/>
    <m/>
    <x v="1"/>
    <x v="0"/>
    <x v="0"/>
    <x v="2"/>
    <x v="1"/>
    <m/>
    <x v="0"/>
    <x v="1"/>
    <x v="1"/>
    <x v="0"/>
    <x v="0"/>
    <x v="0"/>
    <x v="0"/>
    <m/>
    <x v="0"/>
    <x v="0"/>
    <x v="1"/>
    <x v="1"/>
    <x v="1"/>
    <x v="0"/>
    <x v="0"/>
    <m/>
    <x v="0"/>
    <x v="0"/>
    <s v="Involve school councils"/>
    <x v="0"/>
    <s v="Primary school"/>
    <x v="2"/>
    <m/>
    <x v="18"/>
    <s v="Yes"/>
    <s v="ANON-51P4-YH4T-K"/>
    <n v="165630019"/>
    <m/>
    <d v="2025-11-07T13:05:33"/>
    <d v="2025-11-07T13:37:20"/>
    <d v="2025-11-07T13:37:14"/>
    <m/>
  </r>
  <r>
    <n v="440"/>
    <x v="1"/>
    <x v="0"/>
    <x v="2"/>
    <x v="1"/>
    <x v="0"/>
    <x v="1"/>
    <x v="0"/>
    <x v="0"/>
    <x v="2"/>
    <x v="3"/>
    <x v="1"/>
    <x v="1"/>
    <x v="2"/>
    <x v="0"/>
    <x v="0"/>
    <x v="0"/>
    <x v="0"/>
    <x v="1"/>
    <m/>
    <x v="1"/>
    <x v="0"/>
    <x v="0"/>
    <x v="0"/>
    <x v="0"/>
    <s v="i think every 2 years"/>
    <x v="0"/>
    <x v="0"/>
    <x v="0"/>
    <x v="0"/>
    <x v="1"/>
    <x v="0"/>
    <x v="0"/>
    <m/>
    <x v="2"/>
    <x v="0"/>
    <x v="0"/>
    <x v="1"/>
    <x v="1"/>
    <x v="0"/>
    <x v="0"/>
    <m/>
    <x v="3"/>
    <x v="3"/>
    <s v="kind of like just stay for a bit longer is all"/>
    <x v="0"/>
    <s v="Primary school"/>
    <x v="2"/>
    <m/>
    <x v="5"/>
    <s v="No"/>
    <s v="ANON-51P4-YG5D-3"/>
    <m/>
    <m/>
    <d v="2025-11-25T09:17:43"/>
    <d v="2025-11-25T09:34:12"/>
    <d v="2025-11-25T09:34:08"/>
    <m/>
  </r>
  <r>
    <n v="415"/>
    <x v="1"/>
    <x v="0"/>
    <x v="0"/>
    <x v="0"/>
    <x v="0"/>
    <x v="0"/>
    <x v="0"/>
    <x v="0"/>
    <x v="0"/>
    <x v="0"/>
    <x v="0"/>
    <x v="0"/>
    <x v="0"/>
    <x v="1"/>
    <x v="0"/>
    <x v="0"/>
    <x v="0"/>
    <x v="0"/>
    <s v="maybe they  should ask if they are happy or lerning"/>
    <x v="1"/>
    <x v="0"/>
    <x v="0"/>
    <x v="2"/>
    <x v="1"/>
    <s v="well l think there should be more opshens"/>
    <x v="0"/>
    <x v="0"/>
    <x v="0"/>
    <x v="0"/>
    <x v="1"/>
    <x v="0"/>
    <x v="0"/>
    <m/>
    <x v="1"/>
    <x v="0"/>
    <x v="1"/>
    <x v="0"/>
    <x v="0"/>
    <x v="0"/>
    <x v="0"/>
    <m/>
    <x v="1"/>
    <x v="1"/>
    <s v="l think they should tell the head teacher and call an assembly to give us more time to get ready they my come back to see if we have inprouved anything we needed to do the last time they were here"/>
    <x v="0"/>
    <s v="Primary school"/>
    <x v="2"/>
    <m/>
    <x v="7"/>
    <s v="No"/>
    <s v="ANON-51P4-YGC1-X"/>
    <m/>
    <m/>
    <d v="2025-11-24T11:23:11"/>
    <d v="2025-11-24T11:59:13"/>
    <d v="2025-11-24T11:59:09"/>
    <m/>
  </r>
  <r>
    <n v="431"/>
    <x v="1"/>
    <x v="0"/>
    <x v="0"/>
    <x v="0"/>
    <x v="0"/>
    <x v="2"/>
    <x v="0"/>
    <x v="0"/>
    <x v="0"/>
    <x v="0"/>
    <x v="0"/>
    <x v="0"/>
    <x v="1"/>
    <x v="0"/>
    <x v="0"/>
    <x v="0"/>
    <x v="0"/>
    <x v="0"/>
    <s v="Hhmmm not really. maybe like how you feel and like to talk to you about anything."/>
    <x v="1"/>
    <x v="2"/>
    <x v="2"/>
    <x v="2"/>
    <x v="1"/>
    <m/>
    <x v="1"/>
    <x v="0"/>
    <x v="0"/>
    <x v="0"/>
    <x v="1"/>
    <x v="1"/>
    <x v="0"/>
    <m/>
    <x v="2"/>
    <x v="0"/>
    <x v="1"/>
    <x v="1"/>
    <x v="0"/>
    <x v="0"/>
    <x v="0"/>
    <m/>
    <x v="0"/>
    <x v="0"/>
    <s v="like a whole 4 pages of questions"/>
    <x v="0"/>
    <s v="Primary school"/>
    <x v="2"/>
    <m/>
    <x v="5"/>
    <s v="No"/>
    <s v="ANON-51P4-YGDW-5"/>
    <m/>
    <m/>
    <d v="2025-11-24T14:32:03"/>
    <d v="2025-11-24T14:50:17"/>
    <d v="2025-11-24T14:50:01"/>
    <m/>
  </r>
  <r>
    <n v="75"/>
    <x v="1"/>
    <x v="0"/>
    <x v="0"/>
    <x v="0"/>
    <x v="0"/>
    <x v="0"/>
    <x v="0"/>
    <x v="0"/>
    <x v="0"/>
    <x v="0"/>
    <x v="0"/>
    <x v="0"/>
    <x v="0"/>
    <x v="0"/>
    <x v="0"/>
    <x v="0"/>
    <x v="0"/>
    <x v="0"/>
    <s v="Maybe that they could see the kind of play and are behaviour so they know how the staff/teachers/headteacher/and psa’s teach us to behave"/>
    <x v="1"/>
    <x v="0"/>
    <x v="0"/>
    <x v="1"/>
    <x v="1"/>
    <s v="I think it should be every 3 years so they know how the school is doing"/>
    <x v="0"/>
    <x v="2"/>
    <x v="0"/>
    <x v="0"/>
    <x v="1"/>
    <x v="1"/>
    <x v="1"/>
    <m/>
    <x v="1"/>
    <x v="0"/>
    <x v="0"/>
    <x v="1"/>
    <x v="0"/>
    <x v="0"/>
    <x v="0"/>
    <m/>
    <x v="0"/>
    <x v="0"/>
    <s v="Maybe they could visit for a day then give a video to head teacher then come back"/>
    <x v="0"/>
    <s v="Primary school"/>
    <x v="2"/>
    <s v="Glenbervie primary school"/>
    <x v="15"/>
    <s v="No"/>
    <s v="ANON-51P4-YHCP-X"/>
    <m/>
    <m/>
    <d v="2025-10-01T13:19:01"/>
    <d v="2025-10-01T13:33:54"/>
    <d v="2025-10-01T13:33:50"/>
    <m/>
  </r>
  <r>
    <n v="81"/>
    <x v="1"/>
    <x v="0"/>
    <x v="0"/>
    <x v="0"/>
    <x v="0"/>
    <x v="0"/>
    <x v="0"/>
    <x v="0"/>
    <x v="0"/>
    <x v="0"/>
    <x v="0"/>
    <x v="2"/>
    <x v="0"/>
    <x v="0"/>
    <x v="0"/>
    <x v="0"/>
    <x v="0"/>
    <x v="0"/>
    <s v="How happy the children are._x000a_What activities are available for children._x000a_Ho well are they views are taking into account."/>
    <x v="1"/>
    <x v="0"/>
    <x v="2"/>
    <x v="2"/>
    <x v="3"/>
    <m/>
    <x v="1"/>
    <x v="0"/>
    <x v="0"/>
    <x v="1"/>
    <x v="1"/>
    <x v="1"/>
    <x v="0"/>
    <m/>
    <x v="0"/>
    <x v="0"/>
    <x v="1"/>
    <x v="1"/>
    <x v="1"/>
    <x v="0"/>
    <x v="0"/>
    <m/>
    <x v="0"/>
    <x v="0"/>
    <s v="More face to face discussions."/>
    <x v="0"/>
    <s v="Primary school"/>
    <x v="2"/>
    <m/>
    <x v="18"/>
    <s v="Yes"/>
    <s v="ANON-51P4-YHC7-5"/>
    <n v="332730023"/>
    <m/>
    <d v="2025-10-02T14:24:14"/>
    <d v="2025-10-02T14:37:03"/>
    <d v="2025-10-02T14:36:57"/>
    <m/>
  </r>
  <r>
    <n v="257"/>
    <x v="1"/>
    <x v="0"/>
    <x v="0"/>
    <x v="0"/>
    <x v="0"/>
    <x v="0"/>
    <x v="0"/>
    <x v="0"/>
    <x v="0"/>
    <x v="0"/>
    <x v="0"/>
    <x v="0"/>
    <x v="0"/>
    <x v="0"/>
    <x v="0"/>
    <x v="0"/>
    <x v="0"/>
    <x v="0"/>
    <s v="No the are all important"/>
    <x v="1"/>
    <x v="1"/>
    <x v="1"/>
    <x v="1"/>
    <x v="1"/>
    <s v="i think inspections should take place every 1 to 2 years."/>
    <x v="4"/>
    <x v="0"/>
    <x v="0"/>
    <x v="0"/>
    <x v="0"/>
    <x v="0"/>
    <x v="0"/>
    <s v="a discussion would be better for p 1 to 3 and a questionnaire would be better for  the rest."/>
    <x v="1"/>
    <x v="0"/>
    <x v="0"/>
    <x v="0"/>
    <x v="0"/>
    <x v="0"/>
    <x v="0"/>
    <s v="The video is better because it explains your mistakes"/>
    <x v="0"/>
    <x v="0"/>
    <s v="more frequent visits and not use grades that are nearly impossible to achieve."/>
    <x v="0"/>
    <s v="Primary school"/>
    <x v="2"/>
    <m/>
    <x v="1"/>
    <s v="Yes"/>
    <s v="ANON-51P4-YH8T-Q"/>
    <n v="852568133"/>
    <m/>
    <d v="2025-10-30T13:57:01"/>
    <d v="2025-10-30T14:23:46"/>
    <d v="2025-10-30T14:23:07"/>
    <m/>
  </r>
  <r>
    <n v="339"/>
    <x v="1"/>
    <x v="0"/>
    <x v="0"/>
    <x v="0"/>
    <x v="0"/>
    <x v="0"/>
    <x v="0"/>
    <x v="0"/>
    <x v="0"/>
    <x v="0"/>
    <x v="0"/>
    <x v="2"/>
    <x v="0"/>
    <x v="0"/>
    <x v="0"/>
    <x v="0"/>
    <x v="2"/>
    <x v="0"/>
    <m/>
    <x v="2"/>
    <x v="2"/>
    <x v="1"/>
    <x v="2"/>
    <x v="1"/>
    <m/>
    <x v="2"/>
    <x v="0"/>
    <x v="2"/>
    <x v="0"/>
    <x v="0"/>
    <x v="0"/>
    <x v="0"/>
    <m/>
    <x v="1"/>
    <x v="2"/>
    <x v="0"/>
    <x v="0"/>
    <x v="0"/>
    <x v="0"/>
    <x v="0"/>
    <m/>
    <x v="1"/>
    <x v="1"/>
    <s v="More visits to class"/>
    <x v="0"/>
    <s v="Primary school"/>
    <x v="2"/>
    <m/>
    <x v="5"/>
    <s v="Yes"/>
    <s v="ANON-51P4-YGND-V"/>
    <n v="769377752"/>
    <m/>
    <d v="2025-11-17T11:02:11"/>
    <d v="2025-11-17T11:30:16"/>
    <d v="2025-11-17T11:29:36"/>
    <m/>
  </r>
  <r>
    <n v="430"/>
    <x v="1"/>
    <x v="0"/>
    <x v="0"/>
    <x v="0"/>
    <x v="0"/>
    <x v="0"/>
    <x v="0"/>
    <x v="0"/>
    <x v="0"/>
    <x v="0"/>
    <x v="0"/>
    <x v="0"/>
    <x v="0"/>
    <x v="0"/>
    <x v="0"/>
    <x v="0"/>
    <x v="0"/>
    <x v="0"/>
    <m/>
    <x v="1"/>
    <x v="0"/>
    <x v="0"/>
    <x v="0"/>
    <x v="1"/>
    <s v="I feel that inspectors should come once every 2 years to see how the school has changed."/>
    <x v="1"/>
    <x v="0"/>
    <x v="0"/>
    <x v="0"/>
    <x v="1"/>
    <x v="0"/>
    <x v="0"/>
    <s v="I think it is good for the inspectors to see through the children eyes."/>
    <x v="1"/>
    <x v="0"/>
    <x v="0"/>
    <x v="0"/>
    <x v="0"/>
    <x v="0"/>
    <x v="0"/>
    <s v="A video is the easiest way for more than one person to hear at once."/>
    <x v="0"/>
    <x v="0"/>
    <s v="N/A"/>
    <x v="0"/>
    <s v="Primary school"/>
    <x v="2"/>
    <m/>
    <x v="5"/>
    <s v="No"/>
    <s v="ANON-51P4-YGDN-V"/>
    <m/>
    <m/>
    <d v="2025-11-24T14:31:38"/>
    <d v="2025-11-24T14:50:05"/>
    <d v="2025-11-24T14:49:57"/>
    <m/>
  </r>
  <r>
    <n v="111"/>
    <x v="1"/>
    <x v="0"/>
    <x v="0"/>
    <x v="0"/>
    <x v="0"/>
    <x v="0"/>
    <x v="0"/>
    <x v="0"/>
    <x v="0"/>
    <x v="0"/>
    <x v="0"/>
    <x v="0"/>
    <x v="0"/>
    <x v="0"/>
    <x v="0"/>
    <x v="0"/>
    <x v="0"/>
    <x v="0"/>
    <s v="No"/>
    <x v="1"/>
    <x v="0"/>
    <x v="0"/>
    <x v="0"/>
    <x v="1"/>
    <m/>
    <x v="3"/>
    <x v="0"/>
    <x v="0"/>
    <x v="0"/>
    <x v="1"/>
    <x v="0"/>
    <x v="0"/>
    <m/>
    <x v="0"/>
    <x v="0"/>
    <x v="0"/>
    <x v="0"/>
    <x v="0"/>
    <x v="0"/>
    <x v="0"/>
    <m/>
    <x v="0"/>
    <x v="0"/>
    <s v="No"/>
    <x v="0"/>
    <s v="Primary school"/>
    <x v="2"/>
    <m/>
    <x v="15"/>
    <s v="No"/>
    <s v="ANON-51P4-YHDM-V"/>
    <m/>
    <m/>
    <d v="2025-10-10T09:52:49"/>
    <d v="2025-10-10T09:57:42"/>
    <d v="2025-10-10T09:57:35"/>
    <m/>
  </r>
  <r>
    <n v="206"/>
    <x v="1"/>
    <x v="0"/>
    <x v="2"/>
    <x v="2"/>
    <x v="0"/>
    <x v="2"/>
    <x v="0"/>
    <x v="0"/>
    <x v="0"/>
    <x v="0"/>
    <x v="3"/>
    <x v="2"/>
    <x v="0"/>
    <x v="2"/>
    <x v="0"/>
    <x v="2"/>
    <x v="2"/>
    <x v="0"/>
    <s v="The behaviour"/>
    <x v="1"/>
    <x v="0"/>
    <x v="0"/>
    <x v="1"/>
    <x v="0"/>
    <s v="Idk"/>
    <x v="3"/>
    <x v="0"/>
    <x v="0"/>
    <x v="1"/>
    <x v="0"/>
    <x v="0"/>
    <x v="0"/>
    <s v="Talk in a room with the children"/>
    <x v="0"/>
    <x v="0"/>
    <x v="0"/>
    <x v="1"/>
    <x v="1"/>
    <x v="0"/>
    <x v="0"/>
    <m/>
    <x v="0"/>
    <x v="0"/>
    <s v="No"/>
    <x v="0"/>
    <s v="Primary school"/>
    <x v="2"/>
    <m/>
    <x v="3"/>
    <s v="Yes"/>
    <s v="ANON-51P4-YHMY-H"/>
    <n v="292137512"/>
    <m/>
    <d v="2025-10-29T10:00:14"/>
    <d v="2025-10-29T10:20:24"/>
    <d v="2025-10-29T10:19:44"/>
    <m/>
  </r>
  <r>
    <n v="269"/>
    <x v="1"/>
    <x v="0"/>
    <x v="0"/>
    <x v="0"/>
    <x v="0"/>
    <x v="0"/>
    <x v="0"/>
    <x v="0"/>
    <x v="0"/>
    <x v="0"/>
    <x v="0"/>
    <x v="0"/>
    <x v="0"/>
    <x v="0"/>
    <x v="0"/>
    <x v="0"/>
    <x v="0"/>
    <x v="0"/>
    <m/>
    <x v="1"/>
    <x v="0"/>
    <x v="0"/>
    <x v="0"/>
    <x v="2"/>
    <m/>
    <x v="2"/>
    <x v="0"/>
    <x v="0"/>
    <x v="1"/>
    <x v="1"/>
    <x v="0"/>
    <x v="0"/>
    <m/>
    <x v="0"/>
    <x v="0"/>
    <x v="0"/>
    <x v="1"/>
    <x v="1"/>
    <x v="0"/>
    <x v="0"/>
    <m/>
    <x v="0"/>
    <x v="0"/>
    <s v="no"/>
    <x v="0"/>
    <s v="Primary school"/>
    <x v="2"/>
    <m/>
    <x v="7"/>
    <s v="No"/>
    <s v="ANON-51P4-YH8G-A"/>
    <m/>
    <m/>
    <d v="2025-10-30T14:37:57"/>
    <d v="2025-10-30T14:53:42"/>
    <d v="2025-10-30T14:53:28"/>
    <m/>
  </r>
  <r>
    <n v="314"/>
    <x v="0"/>
    <x v="0"/>
    <x v="0"/>
    <x v="0"/>
    <x v="2"/>
    <x v="0"/>
    <x v="0"/>
    <x v="2"/>
    <x v="2"/>
    <x v="3"/>
    <x v="2"/>
    <x v="0"/>
    <x v="1"/>
    <x v="2"/>
    <x v="0"/>
    <x v="1"/>
    <x v="2"/>
    <x v="2"/>
    <s v="no ideas"/>
    <x v="1"/>
    <x v="0"/>
    <x v="0"/>
    <x v="2"/>
    <x v="1"/>
    <m/>
    <x v="0"/>
    <x v="0"/>
    <x v="0"/>
    <x v="1"/>
    <x v="0"/>
    <x v="1"/>
    <x v="0"/>
    <m/>
    <x v="0"/>
    <x v="0"/>
    <x v="0"/>
    <x v="0"/>
    <x v="1"/>
    <x v="1"/>
    <x v="0"/>
    <m/>
    <x v="0"/>
    <x v="0"/>
    <s v="no"/>
    <x v="0"/>
    <s v="Primary school"/>
    <x v="2"/>
    <m/>
    <x v="4"/>
    <s v="Yes"/>
    <s v="ANON-51P4-YHYF-A"/>
    <n v="774061904"/>
    <m/>
    <d v="2025-11-12T09:23:35"/>
    <d v="2025-11-12T09:37:21"/>
    <d v="2025-11-12T09:36:30"/>
    <m/>
  </r>
  <r>
    <n v="350"/>
    <x v="1"/>
    <x v="0"/>
    <x v="0"/>
    <x v="0"/>
    <x v="0"/>
    <x v="0"/>
    <x v="0"/>
    <x v="0"/>
    <x v="0"/>
    <x v="0"/>
    <x v="0"/>
    <x v="0"/>
    <x v="0"/>
    <x v="0"/>
    <x v="0"/>
    <x v="0"/>
    <x v="0"/>
    <x v="0"/>
    <m/>
    <x v="1"/>
    <x v="0"/>
    <x v="0"/>
    <x v="0"/>
    <x v="0"/>
    <s v="Every year"/>
    <x v="3"/>
    <x v="0"/>
    <x v="0"/>
    <x v="0"/>
    <x v="0"/>
    <x v="0"/>
    <x v="0"/>
    <m/>
    <x v="0"/>
    <x v="0"/>
    <x v="1"/>
    <x v="1"/>
    <x v="1"/>
    <x v="0"/>
    <x v="0"/>
    <m/>
    <x v="0"/>
    <x v="0"/>
    <s v="No"/>
    <x v="0"/>
    <s v="Primary school"/>
    <x v="2"/>
    <m/>
    <x v="5"/>
    <s v="Yes"/>
    <s v="ANON-51P4-YGNU-D"/>
    <n v="394613150"/>
    <m/>
    <d v="2025-11-17T14:06:44"/>
    <d v="2025-11-17T14:19:44"/>
    <d v="2025-11-17T14:19:39"/>
    <m/>
  </r>
  <r>
    <n v="422"/>
    <x v="1"/>
    <x v="0"/>
    <x v="0"/>
    <x v="0"/>
    <x v="0"/>
    <x v="0"/>
    <x v="0"/>
    <x v="1"/>
    <x v="0"/>
    <x v="0"/>
    <x v="0"/>
    <x v="0"/>
    <x v="0"/>
    <x v="0"/>
    <x v="0"/>
    <x v="0"/>
    <x v="0"/>
    <x v="0"/>
    <m/>
    <x v="1"/>
    <x v="2"/>
    <x v="0"/>
    <x v="0"/>
    <x v="0"/>
    <s v="no"/>
    <x v="4"/>
    <x v="0"/>
    <x v="0"/>
    <x v="1"/>
    <x v="1"/>
    <x v="0"/>
    <x v="0"/>
    <m/>
    <x v="0"/>
    <x v="0"/>
    <x v="0"/>
    <x v="0"/>
    <x v="1"/>
    <x v="1"/>
    <x v="0"/>
    <m/>
    <x v="0"/>
    <x v="0"/>
    <s v="no"/>
    <x v="0"/>
    <s v="Primary school"/>
    <x v="2"/>
    <m/>
    <x v="5"/>
    <s v="No"/>
    <s v="ANON-51P4-YGDB-G"/>
    <m/>
    <m/>
    <d v="2025-11-24T14:31:39"/>
    <d v="2025-11-24T14:42:44"/>
    <d v="2025-11-24T14:42:20"/>
    <m/>
  </r>
  <r>
    <n v="442"/>
    <x v="0"/>
    <x v="0"/>
    <x v="0"/>
    <x v="0"/>
    <x v="0"/>
    <x v="0"/>
    <x v="0"/>
    <x v="0"/>
    <x v="0"/>
    <x v="0"/>
    <x v="0"/>
    <x v="2"/>
    <x v="0"/>
    <x v="0"/>
    <x v="0"/>
    <x v="0"/>
    <x v="0"/>
    <x v="0"/>
    <s v="no"/>
    <x v="2"/>
    <x v="2"/>
    <x v="2"/>
    <x v="2"/>
    <x v="2"/>
    <m/>
    <x v="3"/>
    <x v="1"/>
    <x v="0"/>
    <x v="1"/>
    <x v="0"/>
    <x v="0"/>
    <x v="1"/>
    <s v="forms"/>
    <x v="2"/>
    <x v="2"/>
    <x v="0"/>
    <x v="0"/>
    <x v="0"/>
    <x v="0"/>
    <x v="0"/>
    <s v=":)"/>
    <x v="3"/>
    <x v="1"/>
    <s v="no"/>
    <x v="0"/>
    <s v="Primary school"/>
    <x v="2"/>
    <m/>
    <x v="5"/>
    <s v="No"/>
    <s v="ANON-51P4-YG5B-1"/>
    <m/>
    <m/>
    <d v="2025-11-25T09:18:24"/>
    <d v="2025-11-25T09:35:30"/>
    <d v="2025-11-25T09:35:09"/>
    <m/>
  </r>
  <r>
    <n v="427"/>
    <x v="1"/>
    <x v="0"/>
    <x v="0"/>
    <x v="0"/>
    <x v="0"/>
    <x v="0"/>
    <x v="0"/>
    <x v="2"/>
    <x v="0"/>
    <x v="1"/>
    <x v="0"/>
    <x v="0"/>
    <x v="2"/>
    <x v="1"/>
    <x v="0"/>
    <x v="0"/>
    <x v="0"/>
    <x v="0"/>
    <s v="I think that my school should (really!!!!!) have a nurses office and a student club (run by 2-5 students running) and WE (students) get to pick our learning\education (for all you british people)"/>
    <x v="1"/>
    <x v="0"/>
    <x v="1"/>
    <x v="1"/>
    <x v="0"/>
    <s v="I think they should be done every term (or after every holiday if you dont know what term means)"/>
    <x v="3"/>
    <x v="0"/>
    <x v="0"/>
    <x v="1"/>
    <x v="0"/>
    <x v="0"/>
    <x v="1"/>
    <s v="I think it should be a website which asks questions about your school"/>
    <x v="1"/>
    <x v="0"/>
    <x v="0"/>
    <x v="0"/>
    <x v="0"/>
    <x v="0"/>
    <x v="0"/>
    <s v="No i will not write in the box"/>
    <x v="0"/>
    <x v="0"/>
    <s v="No i dont"/>
    <x v="0"/>
    <s v="Primary school"/>
    <x v="2"/>
    <m/>
    <x v="5"/>
    <s v="No"/>
    <s v="ANON-51P4-YGD9-7"/>
    <m/>
    <m/>
    <d v="2025-11-24T14:31:20"/>
    <d v="2025-11-24T14:48:38"/>
    <d v="2025-11-24T14:48:29"/>
    <m/>
  </r>
  <r>
    <n v="371"/>
    <x v="1"/>
    <x v="0"/>
    <x v="0"/>
    <x v="0"/>
    <x v="0"/>
    <x v="0"/>
    <x v="0"/>
    <x v="0"/>
    <x v="0"/>
    <x v="0"/>
    <x v="0"/>
    <x v="0"/>
    <x v="0"/>
    <x v="0"/>
    <x v="0"/>
    <x v="0"/>
    <x v="0"/>
    <x v="0"/>
    <s v="classroom culture and expectation_x000a__x000a_lesson plans and amount giving_x000a__x000a_classroom noise"/>
    <x v="1"/>
    <x v="0"/>
    <x v="0"/>
    <x v="0"/>
    <x v="3"/>
    <m/>
    <x v="1"/>
    <x v="0"/>
    <x v="0"/>
    <x v="1"/>
    <x v="1"/>
    <x v="0"/>
    <x v="0"/>
    <m/>
    <x v="0"/>
    <x v="0"/>
    <x v="1"/>
    <x v="1"/>
    <x v="0"/>
    <x v="0"/>
    <x v="0"/>
    <m/>
    <x v="0"/>
    <x v="0"/>
    <s v="No i dont but i am sure that uther people do."/>
    <x v="0"/>
    <s v="Primary school"/>
    <x v="2"/>
    <m/>
    <x v="5"/>
    <s v="Yes"/>
    <s v="ANON-51P4-YGWM-E"/>
    <n v="166616868"/>
    <m/>
    <d v="2025-11-21T13:38:23"/>
    <d v="2025-11-21T14:05:55"/>
    <d v="2025-11-21T14:05:49"/>
    <m/>
  </r>
  <r>
    <n v="294"/>
    <x v="1"/>
    <x v="0"/>
    <x v="0"/>
    <x v="0"/>
    <x v="0"/>
    <x v="0"/>
    <x v="0"/>
    <x v="0"/>
    <x v="1"/>
    <x v="0"/>
    <x v="0"/>
    <x v="0"/>
    <x v="0"/>
    <x v="0"/>
    <x v="0"/>
    <x v="0"/>
    <x v="0"/>
    <x v="3"/>
    <s v="i really just wnat people to be kind and treat poeple how they wanna get treated and eveyone is spiecal in there own way"/>
    <x v="2"/>
    <x v="2"/>
    <x v="0"/>
    <x v="0"/>
    <x v="1"/>
    <s v="i dont reallly think it matters but i want it to be evey 2 years to check up"/>
    <x v="2"/>
    <x v="0"/>
    <x v="2"/>
    <x v="0"/>
    <x v="0"/>
    <x v="0"/>
    <x v="0"/>
    <s v="i dont really know what to say"/>
    <x v="2"/>
    <x v="2"/>
    <x v="0"/>
    <x v="0"/>
    <x v="1"/>
    <x v="1"/>
    <x v="0"/>
    <m/>
    <x v="1"/>
    <x v="1"/>
    <s v="no i like eveything eveyone they treat us like were nice and we are no matter what!"/>
    <x v="0"/>
    <s v="Primary school"/>
    <x v="2"/>
    <m/>
    <x v="6"/>
    <s v="Yes"/>
    <s v="ANON-51P4-YHFP-1"/>
    <n v="309246589"/>
    <m/>
    <d v="2025-11-11T11:23:59"/>
    <d v="2025-11-11T11:32:46"/>
    <d v="2025-11-11T11:30:51"/>
    <m/>
  </r>
  <r>
    <n v="42"/>
    <x v="1"/>
    <x v="0"/>
    <x v="0"/>
    <x v="0"/>
    <x v="0"/>
    <x v="0"/>
    <x v="1"/>
    <x v="0"/>
    <x v="0"/>
    <x v="0"/>
    <x v="0"/>
    <x v="0"/>
    <x v="0"/>
    <x v="0"/>
    <x v="0"/>
    <x v="0"/>
    <x v="0"/>
    <x v="0"/>
    <s v="no"/>
    <x v="3"/>
    <x v="3"/>
    <x v="3"/>
    <x v="3"/>
    <x v="1"/>
    <s v="no"/>
    <x v="1"/>
    <x v="0"/>
    <x v="0"/>
    <x v="0"/>
    <x v="0"/>
    <x v="0"/>
    <x v="0"/>
    <s v="no"/>
    <x v="2"/>
    <x v="0"/>
    <x v="1"/>
    <x v="0"/>
    <x v="1"/>
    <x v="0"/>
    <x v="0"/>
    <s v="no no no no no no no no no no no no no no no no no no no no no no no no no no no no no no"/>
    <x v="2"/>
    <x v="0"/>
    <s v="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no"/>
    <x v="0"/>
    <s v="Primary school"/>
    <x v="2"/>
    <m/>
    <x v="11"/>
    <s v="No"/>
    <s v="ANON-51P4-YHPC-X"/>
    <m/>
    <m/>
    <d v="2025-09-23T15:02:48"/>
    <d v="2025-09-23T15:09:23"/>
    <d v="2025-09-23T15:09:17"/>
    <m/>
  </r>
  <r>
    <n v="423"/>
    <x v="1"/>
    <x v="1"/>
    <x v="1"/>
    <x v="2"/>
    <x v="1"/>
    <x v="0"/>
    <x v="2"/>
    <x v="0"/>
    <x v="2"/>
    <x v="0"/>
    <x v="0"/>
    <x v="0"/>
    <x v="2"/>
    <x v="0"/>
    <x v="0"/>
    <x v="0"/>
    <x v="0"/>
    <x v="0"/>
    <s v="They just give us icepacks if we are 💀💀💀💀💀💀💀💀💀💀💀💀💀💀💀💀💀💀💀💀💀💀💀💀💀💀💀💀💀💀💀💀💀💀💀💀💀💀💀💀💀💀💀💀💀💀💀💀💀💀💀💀💀💀💀💀💀💀💀💀💀💀💀💀💀💀💀💀💀💀💀💀💀💀💀💀💀💀💀💀💀💀💀💀💀💀💀💀💀💀💀💀💀💀💀💀💀💀💀💀💀💀💀💀💀💀💀💀💀💀💀💀💀💀💀💀💀💀💀💀💀💀💀💀💀💀💀💀💀💀💀💀💀💀💀💀💀💀💀💀💀💀💀💀💀💀💀💀💀💀💀💀💀💀💀💀💀💀💀💀💀💀💀💀💀💀💀💀💀💀💀💀💀💀💀💀💀💀💀💀💀💀💀💀💀💀💀💀💀💀💀💀💀💀💀💀💀💀💀💀💀💀💀💀💀💀💀💀💀💀💀💀💀💀💀💀💀💀💀💀💀💀💀💀💀💀💀💀💀💀💀💀💀💀💀💀💀💀💀💀💀💀💀💀💀💀💀💀💀💀💀💀💀💀💀💀💀💀💀💀💀💀💀💀💀💀💀💀💀💀💀💀💀💀💀💀💀💀💀💀💀💀💀💀💀💀💀💀💀💀💀💀💀💀💀💀💀💀💀💀💀💀💀💀💀💀💀💀💀💀💀💀💀💀💀💀💀💀💀💀💀💀💀💀💀💀💀💀💀💀💀💀💀💀💀💀💀💀💀💀💀💀💀💀💀💀💀💀💀💀💀💀💀💀💀💀"/>
    <x v="1"/>
    <x v="1"/>
    <x v="3"/>
    <x v="1"/>
    <x v="2"/>
    <s v="NO"/>
    <x v="3"/>
    <x v="3"/>
    <x v="0"/>
    <x v="1"/>
    <x v="1"/>
    <x v="0"/>
    <x v="0"/>
    <s v="no"/>
    <x v="0"/>
    <x v="0"/>
    <x v="0"/>
    <x v="1"/>
    <x v="1"/>
    <x v="0"/>
    <x v="0"/>
    <m/>
    <x v="3"/>
    <x v="0"/>
    <s v="NO NO NOOOOO"/>
    <x v="0"/>
    <s v="Primary school"/>
    <x v="2"/>
    <m/>
    <x v="5"/>
    <s v="No"/>
    <s v="ANON-51P4-YGD6-4"/>
    <m/>
    <m/>
    <d v="2025-11-24T14:31:43"/>
    <d v="2025-11-24T14:45:52"/>
    <d v="2025-11-24T14:45:49"/>
    <m/>
  </r>
  <r>
    <n v="401"/>
    <x v="1"/>
    <x v="1"/>
    <x v="0"/>
    <x v="0"/>
    <x v="0"/>
    <x v="0"/>
    <x v="1"/>
    <x v="0"/>
    <x v="0"/>
    <x v="0"/>
    <x v="1"/>
    <x v="2"/>
    <x v="2"/>
    <x v="0"/>
    <x v="3"/>
    <x v="2"/>
    <x v="1"/>
    <x v="0"/>
    <s v="how my school respects the inspectors"/>
    <x v="0"/>
    <x v="0"/>
    <x v="0"/>
    <x v="1"/>
    <x v="1"/>
    <s v="Yes, I think that inspections should be held once a year and a suprise so the school thats being expecting inspected they'll tell there pupils to be good when there usally bad so the inpectors will come in randomly thanks for having me!"/>
    <x v="3"/>
    <x v="1"/>
    <x v="0"/>
    <x v="1"/>
    <x v="0"/>
    <x v="1"/>
    <x v="0"/>
    <m/>
    <x v="0"/>
    <x v="1"/>
    <x v="1"/>
    <x v="0"/>
    <x v="0"/>
    <x v="0"/>
    <x v="0"/>
    <s v="Nothing to add here!"/>
    <x v="0"/>
    <x v="0"/>
    <s v="No thanks for asking!"/>
    <x v="0"/>
    <s v="Primary school"/>
    <x v="2"/>
    <m/>
    <x v="5"/>
    <s v="No"/>
    <s v="ANON-51P4-YGP5-F"/>
    <m/>
    <m/>
    <d v="2025-11-24T11:20:41"/>
    <d v="2025-11-24T11:50:20"/>
    <d v="2025-11-24T11:49:45"/>
    <m/>
  </r>
  <r>
    <n v="248"/>
    <x v="1"/>
    <x v="0"/>
    <x v="0"/>
    <x v="0"/>
    <x v="0"/>
    <x v="0"/>
    <x v="0"/>
    <x v="0"/>
    <x v="0"/>
    <x v="0"/>
    <x v="0"/>
    <x v="0"/>
    <x v="0"/>
    <x v="0"/>
    <x v="0"/>
    <x v="0"/>
    <x v="0"/>
    <x v="0"/>
    <s v="No. They are all important."/>
    <x v="1"/>
    <x v="0"/>
    <x v="1"/>
    <x v="1"/>
    <x v="0"/>
    <s v="My personel opinion is that at least once every 2 years . If possible."/>
    <x v="0"/>
    <x v="0"/>
    <x v="0"/>
    <x v="0"/>
    <x v="1"/>
    <x v="0"/>
    <x v="0"/>
    <m/>
    <x v="3"/>
    <x v="0"/>
    <x v="0"/>
    <x v="0"/>
    <x v="1"/>
    <x v="0"/>
    <x v="1"/>
    <s v="Maybe the HMI could visit at an assembly or if not able video call."/>
    <x v="0"/>
    <x v="0"/>
    <s v="No. I think the questionare covered it all."/>
    <x v="0"/>
    <s v="Primary school"/>
    <x v="2"/>
    <m/>
    <x v="1"/>
    <s v="Yes"/>
    <s v="ANON-51P4-YH8C-6"/>
    <n v="1024830142"/>
    <m/>
    <d v="2025-10-30T13:56:55"/>
    <d v="2025-10-30T14:18:10"/>
    <d v="2025-10-30T14:17:39"/>
    <m/>
  </r>
  <r>
    <n v="426"/>
    <x v="1"/>
    <x v="0"/>
    <x v="0"/>
    <x v="0"/>
    <x v="0"/>
    <x v="0"/>
    <x v="0"/>
    <x v="0"/>
    <x v="0"/>
    <x v="0"/>
    <x v="2"/>
    <x v="1"/>
    <x v="0"/>
    <x v="0"/>
    <x v="0"/>
    <x v="0"/>
    <x v="2"/>
    <x v="0"/>
    <s v="its all i need to tell"/>
    <x v="1"/>
    <x v="2"/>
    <x v="2"/>
    <x v="2"/>
    <x v="1"/>
    <s v="i don,t know"/>
    <x v="3"/>
    <x v="2"/>
    <x v="0"/>
    <x v="0"/>
    <x v="1"/>
    <x v="0"/>
    <x v="0"/>
    <m/>
    <x v="0"/>
    <x v="0"/>
    <x v="0"/>
    <x v="1"/>
    <x v="1"/>
    <x v="0"/>
    <x v="0"/>
    <m/>
    <x v="0"/>
    <x v="0"/>
    <s v="nope_x000a_bye"/>
    <x v="0"/>
    <s v="Primary school"/>
    <x v="2"/>
    <m/>
    <x v="5"/>
    <s v="Yes"/>
    <s v="ANON-51P4-YGD7-5"/>
    <n v="957466"/>
    <m/>
    <d v="2025-11-24T14:31:57"/>
    <d v="2025-11-24T14:48:17"/>
    <d v="2025-11-24T14:48:07"/>
    <m/>
  </r>
  <r>
    <n v="122"/>
    <x v="1"/>
    <x v="0"/>
    <x v="1"/>
    <x v="2"/>
    <x v="1"/>
    <x v="1"/>
    <x v="2"/>
    <x v="0"/>
    <x v="0"/>
    <x v="0"/>
    <x v="0"/>
    <x v="0"/>
    <x v="0"/>
    <x v="1"/>
    <x v="0"/>
    <x v="0"/>
    <x v="0"/>
    <x v="0"/>
    <s v="Forest school  I think you should look everywhere"/>
    <x v="2"/>
    <x v="2"/>
    <x v="2"/>
    <x v="2"/>
    <x v="2"/>
    <s v="Once every ten years"/>
    <x v="2"/>
    <x v="1"/>
    <x v="1"/>
    <x v="1"/>
    <x v="0"/>
    <x v="1"/>
    <x v="0"/>
    <s v="Send an email to the head teacher"/>
    <x v="1"/>
    <x v="1"/>
    <x v="0"/>
    <x v="1"/>
    <x v="1"/>
    <x v="0"/>
    <x v="0"/>
    <s v="Ask them"/>
    <x v="1"/>
    <x v="1"/>
    <s v="Not sure"/>
    <x v="0"/>
    <s v="Primary school"/>
    <x v="2"/>
    <m/>
    <x v="15"/>
    <s v="Yes"/>
    <s v="ANON-51P4-YHD8-7"/>
    <n v="809399543"/>
    <m/>
    <d v="2025-10-10T10:00:41"/>
    <d v="2025-10-10T10:07:42"/>
    <d v="2025-10-10T10:07:37"/>
    <m/>
  </r>
  <r>
    <n v="149"/>
    <x v="1"/>
    <x v="0"/>
    <x v="0"/>
    <x v="0"/>
    <x v="0"/>
    <x v="0"/>
    <x v="0"/>
    <x v="0"/>
    <x v="0"/>
    <x v="0"/>
    <x v="0"/>
    <x v="0"/>
    <x v="0"/>
    <x v="0"/>
    <x v="0"/>
    <x v="0"/>
    <x v="0"/>
    <x v="0"/>
    <s v="i dont know"/>
    <x v="2"/>
    <x v="0"/>
    <x v="2"/>
    <x v="2"/>
    <x v="1"/>
    <s v="i dont know"/>
    <x v="4"/>
    <x v="3"/>
    <x v="3"/>
    <x v="0"/>
    <x v="1"/>
    <x v="0"/>
    <x v="0"/>
    <m/>
    <x v="2"/>
    <x v="2"/>
    <x v="0"/>
    <x v="0"/>
    <x v="1"/>
    <x v="1"/>
    <x v="0"/>
    <m/>
    <x v="0"/>
    <x v="1"/>
    <s v="not sure"/>
    <x v="0"/>
    <s v="Primary school"/>
    <x v="2"/>
    <m/>
    <x v="5"/>
    <s v="Yes"/>
    <s v="ANON-51P4-YHUE-5"/>
    <n v="779860133"/>
    <m/>
    <d v="2025-10-22T09:12:48"/>
    <d v="2025-10-22T09:23:48"/>
    <d v="2025-10-22T09:21:12"/>
    <m/>
  </r>
  <r>
    <n v="218"/>
    <x v="1"/>
    <x v="0"/>
    <x v="0"/>
    <x v="1"/>
    <x v="0"/>
    <x v="2"/>
    <x v="0"/>
    <x v="0"/>
    <x v="0"/>
    <x v="0"/>
    <x v="0"/>
    <x v="0"/>
    <x v="1"/>
    <x v="2"/>
    <x v="0"/>
    <x v="0"/>
    <x v="2"/>
    <x v="2"/>
    <m/>
    <x v="1"/>
    <x v="2"/>
    <x v="2"/>
    <x v="0"/>
    <x v="1"/>
    <m/>
    <x v="0"/>
    <x v="0"/>
    <x v="3"/>
    <x v="0"/>
    <x v="1"/>
    <x v="0"/>
    <x v="0"/>
    <m/>
    <x v="2"/>
    <x v="2"/>
    <x v="1"/>
    <x v="0"/>
    <x v="0"/>
    <x v="0"/>
    <x v="0"/>
    <m/>
    <x v="0"/>
    <x v="0"/>
    <s v="Not sure"/>
    <x v="0"/>
    <s v="Primary school"/>
    <x v="2"/>
    <m/>
    <x v="3"/>
    <s v="No"/>
    <s v="ANON-51P4-YHM4-C"/>
    <m/>
    <m/>
    <d v="2025-10-29T09:58:20"/>
    <d v="2025-10-29T10:20:44"/>
    <d v="2025-10-29T10:19:48"/>
    <m/>
  </r>
  <r>
    <n v="340"/>
    <x v="1"/>
    <x v="0"/>
    <x v="0"/>
    <x v="0"/>
    <x v="0"/>
    <x v="2"/>
    <x v="1"/>
    <x v="0"/>
    <x v="0"/>
    <x v="1"/>
    <x v="2"/>
    <x v="0"/>
    <x v="0"/>
    <x v="0"/>
    <x v="1"/>
    <x v="0"/>
    <x v="0"/>
    <x v="0"/>
    <m/>
    <x v="1"/>
    <x v="0"/>
    <x v="0"/>
    <x v="1"/>
    <x v="1"/>
    <s v="Or maybe 3"/>
    <x v="1"/>
    <x v="0"/>
    <x v="1"/>
    <x v="0"/>
    <x v="1"/>
    <x v="1"/>
    <x v="0"/>
    <m/>
    <x v="1"/>
    <x v="1"/>
    <x v="0"/>
    <x v="0"/>
    <x v="0"/>
    <x v="0"/>
    <x v="0"/>
    <m/>
    <x v="0"/>
    <x v="1"/>
    <s v="Stay in class longer"/>
    <x v="0"/>
    <s v="Primary school"/>
    <x v="2"/>
    <m/>
    <x v="5"/>
    <s v="Yes"/>
    <s v="ANON-51P4-YGN9-H"/>
    <n v="984438070"/>
    <m/>
    <d v="2025-11-17T11:02:12"/>
    <d v="2025-11-17T11:30:17"/>
    <d v="2025-11-17T11:29:35"/>
    <m/>
  </r>
  <r>
    <n v="74"/>
    <x v="1"/>
    <x v="0"/>
    <x v="0"/>
    <x v="0"/>
    <x v="0"/>
    <x v="0"/>
    <x v="0"/>
    <x v="0"/>
    <x v="0"/>
    <x v="0"/>
    <x v="0"/>
    <x v="0"/>
    <x v="0"/>
    <x v="0"/>
    <x v="0"/>
    <x v="0"/>
    <x v="0"/>
    <x v="1"/>
    <m/>
    <x v="1"/>
    <x v="0"/>
    <x v="1"/>
    <x v="1"/>
    <x v="1"/>
    <m/>
    <x v="2"/>
    <x v="1"/>
    <x v="1"/>
    <x v="1"/>
    <x v="1"/>
    <x v="1"/>
    <x v="0"/>
    <m/>
    <x v="1"/>
    <x v="0"/>
    <x v="1"/>
    <x v="1"/>
    <x v="1"/>
    <x v="0"/>
    <x v="0"/>
    <m/>
    <x v="0"/>
    <x v="0"/>
    <s v="Tell children how they’ve done after the report"/>
    <x v="0"/>
    <s v="Primary school"/>
    <x v="2"/>
    <m/>
    <x v="15"/>
    <s v="Yes"/>
    <s v="ANON-51P4-YHCY-7"/>
    <n v="408397393"/>
    <m/>
    <d v="2025-10-01T12:44:28"/>
    <d v="2025-10-01T13:12:01"/>
    <d v="2025-10-01T13:11:30"/>
    <m/>
  </r>
  <r>
    <n v="252"/>
    <x v="1"/>
    <x v="0"/>
    <x v="0"/>
    <x v="0"/>
    <x v="0"/>
    <x v="0"/>
    <x v="0"/>
    <x v="0"/>
    <x v="0"/>
    <x v="0"/>
    <x v="0"/>
    <x v="0"/>
    <x v="0"/>
    <x v="0"/>
    <x v="0"/>
    <x v="0"/>
    <x v="0"/>
    <x v="0"/>
    <m/>
    <x v="1"/>
    <x v="0"/>
    <x v="1"/>
    <x v="1"/>
    <x v="4"/>
    <s v="every 3 years"/>
    <x v="4"/>
    <x v="1"/>
    <x v="0"/>
    <x v="0"/>
    <x v="0"/>
    <x v="0"/>
    <x v="0"/>
    <m/>
    <x v="1"/>
    <x v="0"/>
    <x v="0"/>
    <x v="1"/>
    <x v="0"/>
    <x v="0"/>
    <x v="0"/>
    <s v="or you could so a  call / face time"/>
    <x v="0"/>
    <x v="0"/>
    <s v="the school should not be told if the inspectors are coming because schools could be changing stuff on the day it happens."/>
    <x v="0"/>
    <s v="Primary school"/>
    <x v="2"/>
    <m/>
    <x v="1"/>
    <s v="Yes"/>
    <s v="ANON-51P4-YH3V-M"/>
    <n v="544430607"/>
    <m/>
    <d v="2025-10-30T13:56:47"/>
    <d v="2025-10-30T14:20:04"/>
    <d v="2025-10-30T14:19:46"/>
    <m/>
  </r>
  <r>
    <n v="413"/>
    <x v="1"/>
    <x v="0"/>
    <x v="0"/>
    <x v="0"/>
    <x v="0"/>
    <x v="0"/>
    <x v="0"/>
    <x v="0"/>
    <x v="0"/>
    <x v="0"/>
    <x v="0"/>
    <x v="0"/>
    <x v="0"/>
    <x v="0"/>
    <x v="0"/>
    <x v="0"/>
    <x v="0"/>
    <x v="0"/>
    <s v="They should see how well the children understand the teachers when they are learning something new."/>
    <x v="1"/>
    <x v="1"/>
    <x v="2"/>
    <x v="1"/>
    <x v="0"/>
    <s v="inspecters should inspect at least every year."/>
    <x v="0"/>
    <x v="0"/>
    <x v="0"/>
    <x v="0"/>
    <x v="0"/>
    <x v="0"/>
    <x v="1"/>
    <s v="they should ask them what they have learned while theyre learning about and how well the learning going on and if they understand and they should also ask how the children listen to the teacher when it is noisy and intense"/>
    <x v="0"/>
    <x v="2"/>
    <x v="1"/>
    <x v="1"/>
    <x v="1"/>
    <x v="0"/>
    <x v="1"/>
    <s v="They should tell the head teacher first then give them a letter with a report in it or they come into the classroom"/>
    <x v="0"/>
    <x v="0"/>
    <s v="They could give them a job with all the stuff they are learning about or what they have learnt so far in the year in primary then the inspecters will ask them what has been happining at lunch or break bad or good."/>
    <x v="0"/>
    <s v="Primary school"/>
    <x v="2"/>
    <m/>
    <x v="5"/>
    <s v="Yes"/>
    <s v="ANON-51P4-YGCT-1"/>
    <n v="689292405"/>
    <m/>
    <d v="2025-11-24T11:28:52"/>
    <d v="2025-11-24T11:58:31"/>
    <d v="2025-11-24T11:57:20"/>
    <m/>
  </r>
  <r>
    <n v="193"/>
    <x v="1"/>
    <x v="0"/>
    <x v="0"/>
    <x v="0"/>
    <x v="0"/>
    <x v="0"/>
    <x v="0"/>
    <x v="0"/>
    <x v="0"/>
    <x v="0"/>
    <x v="0"/>
    <x v="2"/>
    <x v="0"/>
    <x v="0"/>
    <x v="0"/>
    <x v="0"/>
    <x v="0"/>
    <x v="0"/>
    <s v="How well the children collaborate."/>
    <x v="1"/>
    <x v="0"/>
    <x v="0"/>
    <x v="0"/>
    <x v="1"/>
    <s v="If you are doing an inspection do more than one day."/>
    <x v="1"/>
    <x v="0"/>
    <x v="0"/>
    <x v="1"/>
    <x v="1"/>
    <x v="0"/>
    <x v="1"/>
    <s v="If you have houses in your  school you could bring it up at a house meeting."/>
    <x v="1"/>
    <x v="0"/>
    <x v="0"/>
    <x v="0"/>
    <x v="0"/>
    <x v="0"/>
    <x v="0"/>
    <m/>
    <x v="0"/>
    <x v="1"/>
    <s v="They should make it be more exciting than nerve-racking."/>
    <x v="0"/>
    <s v="Primary school"/>
    <x v="2"/>
    <m/>
    <x v="8"/>
    <s v="Yes"/>
    <s v="ANON-51P4-YHV1-J"/>
    <n v="971943444"/>
    <m/>
    <d v="2025-10-28T11:49:48"/>
    <d v="2025-10-28T12:12:05"/>
    <d v="2025-10-28T12:11:51"/>
    <m/>
  </r>
  <r>
    <n v="285"/>
    <x v="0"/>
    <x v="0"/>
    <x v="0"/>
    <x v="0"/>
    <x v="2"/>
    <x v="0"/>
    <x v="0"/>
    <x v="0"/>
    <x v="0"/>
    <x v="0"/>
    <x v="0"/>
    <x v="0"/>
    <x v="0"/>
    <x v="0"/>
    <x v="0"/>
    <x v="3"/>
    <x v="0"/>
    <x v="0"/>
    <s v="The lunches we need better ones! The playground, The classrooms, The bathrooms."/>
    <x v="1"/>
    <x v="0"/>
    <x v="2"/>
    <x v="2"/>
    <x v="1"/>
    <s v="Maybe to see how the school are doing maybe twice a year"/>
    <x v="1"/>
    <x v="0"/>
    <x v="0"/>
    <x v="1"/>
    <x v="0"/>
    <x v="0"/>
    <x v="1"/>
    <s v="An online website or app to tell them their true feelings without being watched or under pressure"/>
    <x v="2"/>
    <x v="0"/>
    <x v="1"/>
    <x v="0"/>
    <x v="1"/>
    <x v="0"/>
    <x v="1"/>
    <s v="A online message a face to face message"/>
    <x v="0"/>
    <x v="0"/>
    <s v="To come to the school for a week to see what’s happening or come unexpectedly so they cannot prepare so you see what’s really going on"/>
    <x v="0"/>
    <s v="Primary school"/>
    <x v="2"/>
    <m/>
    <x v="19"/>
    <s v="No"/>
    <s v="ANON-51P4-YH6F-7"/>
    <m/>
    <m/>
    <d v="2025-11-06T14:27:21"/>
    <d v="2025-11-06T14:37:26"/>
    <d v="2025-11-06T14:37:03"/>
    <m/>
  </r>
  <r>
    <n v="255"/>
    <x v="1"/>
    <x v="0"/>
    <x v="0"/>
    <x v="0"/>
    <x v="0"/>
    <x v="0"/>
    <x v="0"/>
    <x v="0"/>
    <x v="0"/>
    <x v="0"/>
    <x v="0"/>
    <x v="0"/>
    <x v="0"/>
    <x v="0"/>
    <x v="0"/>
    <x v="0"/>
    <x v="0"/>
    <x v="0"/>
    <s v="how well the art and pe is in our school"/>
    <x v="1"/>
    <x v="1"/>
    <x v="1"/>
    <x v="0"/>
    <x v="0"/>
    <s v="every 2 years bc i say so"/>
    <x v="4"/>
    <x v="1"/>
    <x v="0"/>
    <x v="1"/>
    <x v="1"/>
    <x v="1"/>
    <x v="0"/>
    <m/>
    <x v="0"/>
    <x v="0"/>
    <x v="0"/>
    <x v="0"/>
    <x v="1"/>
    <x v="0"/>
    <x v="1"/>
    <s v="at asembaly_x000a_online insta/facebook"/>
    <x v="0"/>
    <x v="0"/>
    <s v="to make shuer the school does not know about the inspection so then the schools how are bad will endup beacuming good"/>
    <x v="0"/>
    <s v="Primary school"/>
    <x v="2"/>
    <m/>
    <x v="1"/>
    <s v="No"/>
    <s v="ANON-51P4-YH88-U"/>
    <m/>
    <m/>
    <d v="2025-10-30T13:57:30"/>
    <d v="2025-10-30T14:23:16"/>
    <d v="2025-10-30T14:22:52"/>
    <m/>
  </r>
  <r>
    <n v="258"/>
    <x v="1"/>
    <x v="0"/>
    <x v="0"/>
    <x v="0"/>
    <x v="0"/>
    <x v="0"/>
    <x v="0"/>
    <x v="0"/>
    <x v="0"/>
    <x v="0"/>
    <x v="0"/>
    <x v="1"/>
    <x v="0"/>
    <x v="0"/>
    <x v="0"/>
    <x v="0"/>
    <x v="0"/>
    <x v="0"/>
    <s v="making sure everyone has support and friendly teachers."/>
    <x v="1"/>
    <x v="2"/>
    <x v="1"/>
    <x v="1"/>
    <x v="1"/>
    <s v="We think every 3 years as we feel like it would be the perfect amount for inspections in school,its not too short nor too long."/>
    <x v="4"/>
    <x v="2"/>
    <x v="0"/>
    <x v="1"/>
    <x v="0"/>
    <x v="0"/>
    <x v="1"/>
    <s v="a zoom call or video"/>
    <x v="1"/>
    <x v="0"/>
    <x v="0"/>
    <x v="1"/>
    <x v="0"/>
    <x v="0"/>
    <x v="1"/>
    <s v="We think these ideas are good,but also have a zoom meeting/call to talk about how well their school is doing,and what they could improve on."/>
    <x v="0"/>
    <x v="0"/>
    <s v="We think that every 3 years would be the perfect amount for inspectors coming into schools,its not to quick and not too short."/>
    <x v="0"/>
    <s v="Primary school"/>
    <x v="2"/>
    <m/>
    <x v="1"/>
    <s v="Yes"/>
    <s v="ANON-51P4-YH8Q-M"/>
    <n v="196694310"/>
    <m/>
    <d v="2025-10-30T13:56:50"/>
    <d v="2025-10-30T14:24:08"/>
    <d v="2025-10-30T14:23:46"/>
    <m/>
  </r>
  <r>
    <n v="194"/>
    <x v="1"/>
    <x v="0"/>
    <x v="0"/>
    <x v="0"/>
    <x v="0"/>
    <x v="0"/>
    <x v="0"/>
    <x v="0"/>
    <x v="0"/>
    <x v="0"/>
    <x v="0"/>
    <x v="0"/>
    <x v="0"/>
    <x v="0"/>
    <x v="0"/>
    <x v="0"/>
    <x v="0"/>
    <x v="0"/>
    <s v="I think they should learn a bit more about student groups because it is very important that students voices are heard !"/>
    <x v="1"/>
    <x v="0"/>
    <x v="0"/>
    <x v="0"/>
    <x v="1"/>
    <s v="as pupils we think the school should be inspected at least once every year"/>
    <x v="1"/>
    <x v="0"/>
    <x v="0"/>
    <x v="0"/>
    <x v="1"/>
    <x v="0"/>
    <x v="0"/>
    <m/>
    <x v="0"/>
    <x v="0"/>
    <x v="0"/>
    <x v="1"/>
    <x v="0"/>
    <x v="0"/>
    <x v="0"/>
    <m/>
    <x v="0"/>
    <x v="0"/>
    <s v="We think there is nothing wrong ,we like how our captains get the responsibility to tour inspectors around the school."/>
    <x v="0"/>
    <s v="Primary school"/>
    <x v="2"/>
    <m/>
    <x v="9"/>
    <s v="Yes"/>
    <s v="ANON-51P4-YHVC-4"/>
    <n v="720956441"/>
    <m/>
    <d v="2025-10-28T11:52:13"/>
    <d v="2025-10-28T12:14:26"/>
    <d v="2025-10-28T12:14:04"/>
    <m/>
  </r>
  <r>
    <n v="109"/>
    <x v="1"/>
    <x v="0"/>
    <x v="0"/>
    <x v="0"/>
    <x v="0"/>
    <x v="0"/>
    <x v="0"/>
    <x v="0"/>
    <x v="0"/>
    <x v="0"/>
    <x v="0"/>
    <x v="2"/>
    <x v="0"/>
    <x v="0"/>
    <x v="0"/>
    <x v="0"/>
    <x v="0"/>
    <x v="0"/>
    <m/>
    <x v="1"/>
    <x v="1"/>
    <x v="0"/>
    <x v="1"/>
    <x v="3"/>
    <s v="Happy with how it is just now."/>
    <x v="2"/>
    <x v="0"/>
    <x v="0"/>
    <x v="1"/>
    <x v="1"/>
    <x v="1"/>
    <x v="0"/>
    <m/>
    <x v="0"/>
    <x v="0"/>
    <x v="1"/>
    <x v="0"/>
    <x v="1"/>
    <x v="0"/>
    <x v="0"/>
    <m/>
    <x v="0"/>
    <x v="0"/>
    <s v="We were quite happy with how our inspection went. We were made to feel comfortable._x000a__x000a_We think our HTs could be part of discussions because they are really nice but for some schools their HT might not be so nice so they might be better to not be in discussions."/>
    <x v="0"/>
    <s v="Primary school"/>
    <x v="2"/>
    <m/>
    <x v="11"/>
    <s v="Yes"/>
    <s v="ANON-51P4-YHD1-Z"/>
    <n v="744193859"/>
    <m/>
    <d v="2025-10-09T13:59:23"/>
    <d v="2025-10-09T14:20:56"/>
    <d v="2025-10-09T14:20:36"/>
    <m/>
  </r>
  <r>
    <n v="99"/>
    <x v="1"/>
    <x v="0"/>
    <x v="0"/>
    <x v="0"/>
    <x v="0"/>
    <x v="0"/>
    <x v="0"/>
    <x v="0"/>
    <x v="0"/>
    <x v="0"/>
    <x v="0"/>
    <x v="0"/>
    <x v="0"/>
    <x v="0"/>
    <x v="0"/>
    <x v="0"/>
    <x v="0"/>
    <x v="0"/>
    <s v="I think inspectors should look at the whole, including breaks and lunch."/>
    <x v="1"/>
    <x v="0"/>
    <x v="2"/>
    <x v="2"/>
    <x v="3"/>
    <s v="I think every 5 or 7 years, because every inspection is a lot of work, and by the end of the inspection, they have a lot of info that will probably take maybe a couple of years to improve your grade"/>
    <x v="3"/>
    <x v="0"/>
    <x v="0"/>
    <x v="1"/>
    <x v="0"/>
    <x v="0"/>
    <x v="1"/>
    <s v="they could tell them, and maybe their senior teachers can ask them questions that the inspectors might ask."/>
    <x v="2"/>
    <x v="0"/>
    <x v="0"/>
    <x v="1"/>
    <x v="0"/>
    <x v="0"/>
    <x v="0"/>
    <s v="i think like a video for younger people and people who stuggle to read or cant really understand."/>
    <x v="0"/>
    <x v="0"/>
    <s v="You could maybe, if inspectors can't make it to the school, they could ask you about your school and you can tell them about diffrent places"/>
    <x v="0"/>
    <s v="Primary school"/>
    <x v="2"/>
    <m/>
    <x v="17"/>
    <s v="Yes"/>
    <s v="ANON-51P4-YHE6-6"/>
    <n v="832972334"/>
    <m/>
    <d v="2025-10-08T12:00:05"/>
    <d v="2025-10-08T12:40:07"/>
    <d v="2025-10-08T12:39:38"/>
    <m/>
  </r>
  <r>
    <n v="38"/>
    <x v="1"/>
    <x v="0"/>
    <x v="0"/>
    <x v="0"/>
    <x v="0"/>
    <x v="0"/>
    <x v="0"/>
    <x v="0"/>
    <x v="0"/>
    <x v="0"/>
    <x v="0"/>
    <x v="0"/>
    <x v="0"/>
    <x v="0"/>
    <x v="0"/>
    <x v="0"/>
    <x v="0"/>
    <x v="0"/>
    <m/>
    <x v="1"/>
    <x v="0"/>
    <x v="0"/>
    <x v="1"/>
    <x v="1"/>
    <m/>
    <x v="0"/>
    <x v="0"/>
    <x v="0"/>
    <x v="0"/>
    <x v="1"/>
    <x v="0"/>
    <x v="0"/>
    <m/>
    <x v="1"/>
    <x v="2"/>
    <x v="0"/>
    <x v="1"/>
    <x v="0"/>
    <x v="0"/>
    <x v="0"/>
    <m/>
    <x v="0"/>
    <x v="0"/>
    <m/>
    <x v="0"/>
    <s v="Primary school"/>
    <x v="2"/>
    <m/>
    <x v="11"/>
    <s v="No"/>
    <s v="ANON-51P4-YHWJ-C"/>
    <m/>
    <m/>
    <d v="2025-09-23T15:01:35"/>
    <d v="2025-09-23T15:08:28"/>
    <d v="2025-09-23T15:08:20"/>
    <m/>
  </r>
  <r>
    <n v="39"/>
    <x v="1"/>
    <x v="0"/>
    <x v="0"/>
    <x v="0"/>
    <x v="0"/>
    <x v="0"/>
    <x v="0"/>
    <x v="0"/>
    <x v="0"/>
    <x v="0"/>
    <x v="0"/>
    <x v="0"/>
    <x v="0"/>
    <x v="0"/>
    <x v="0"/>
    <x v="0"/>
    <x v="0"/>
    <x v="0"/>
    <m/>
    <x v="1"/>
    <x v="0"/>
    <x v="0"/>
    <x v="0"/>
    <x v="1"/>
    <m/>
    <x v="2"/>
    <x v="0"/>
    <x v="0"/>
    <x v="0"/>
    <x v="0"/>
    <x v="0"/>
    <x v="0"/>
    <m/>
    <x v="1"/>
    <x v="0"/>
    <x v="0"/>
    <x v="0"/>
    <x v="0"/>
    <x v="0"/>
    <x v="0"/>
    <m/>
    <x v="0"/>
    <x v="0"/>
    <m/>
    <x v="0"/>
    <s v="Primary school"/>
    <x v="2"/>
    <m/>
    <x v="11"/>
    <s v="No"/>
    <s v="ANON-51P4-YHWV-R"/>
    <m/>
    <m/>
    <d v="2025-09-23T15:01:36"/>
    <d v="2025-09-23T15:08:31"/>
    <d v="2025-09-23T15:08:15"/>
    <m/>
  </r>
  <r>
    <n v="40"/>
    <x v="1"/>
    <x v="0"/>
    <x v="0"/>
    <x v="0"/>
    <x v="0"/>
    <x v="0"/>
    <x v="0"/>
    <x v="0"/>
    <x v="0"/>
    <x v="0"/>
    <x v="0"/>
    <x v="0"/>
    <x v="0"/>
    <x v="0"/>
    <x v="0"/>
    <x v="0"/>
    <x v="0"/>
    <x v="0"/>
    <s v="No"/>
    <x v="1"/>
    <x v="0"/>
    <x v="2"/>
    <x v="1"/>
    <x v="1"/>
    <s v="No"/>
    <x v="2"/>
    <x v="0"/>
    <x v="0"/>
    <x v="0"/>
    <x v="0"/>
    <x v="0"/>
    <x v="0"/>
    <m/>
    <x v="0"/>
    <x v="0"/>
    <x v="1"/>
    <x v="0"/>
    <x v="1"/>
    <x v="0"/>
    <x v="0"/>
    <m/>
    <x v="0"/>
    <x v="0"/>
    <m/>
    <x v="0"/>
    <s v="Primary school"/>
    <x v="2"/>
    <m/>
    <x v="11"/>
    <s v="Yes"/>
    <s v="ANON-51P4-YHWW-S"/>
    <n v="513506235"/>
    <m/>
    <d v="2025-09-23T15:00:50"/>
    <d v="2025-09-23T15:08:46"/>
    <d v="2025-09-23T15:08:35"/>
    <m/>
  </r>
  <r>
    <n v="41"/>
    <x v="1"/>
    <x v="0"/>
    <x v="0"/>
    <x v="0"/>
    <x v="0"/>
    <x v="0"/>
    <x v="0"/>
    <x v="0"/>
    <x v="0"/>
    <x v="0"/>
    <x v="0"/>
    <x v="0"/>
    <x v="1"/>
    <x v="0"/>
    <x v="0"/>
    <x v="0"/>
    <x v="0"/>
    <x v="0"/>
    <m/>
    <x v="1"/>
    <x v="0"/>
    <x v="2"/>
    <x v="2"/>
    <x v="0"/>
    <m/>
    <x v="2"/>
    <x v="2"/>
    <x v="0"/>
    <x v="1"/>
    <x v="1"/>
    <x v="0"/>
    <x v="0"/>
    <m/>
    <x v="2"/>
    <x v="2"/>
    <x v="0"/>
    <x v="0"/>
    <x v="1"/>
    <x v="0"/>
    <x v="1"/>
    <s v="A disscution"/>
    <x v="0"/>
    <x v="0"/>
    <m/>
    <x v="0"/>
    <s v="Primary school"/>
    <x v="2"/>
    <m/>
    <x v="11"/>
    <s v="No"/>
    <s v="ANON-51P4-YHW7-S"/>
    <m/>
    <m/>
    <d v="2025-09-23T15:00:35"/>
    <d v="2025-09-23T15:09:10"/>
    <d v="2025-09-23T15:09:04"/>
    <m/>
  </r>
  <r>
    <n v="43"/>
    <x v="1"/>
    <x v="0"/>
    <x v="0"/>
    <x v="0"/>
    <x v="0"/>
    <x v="0"/>
    <x v="0"/>
    <x v="0"/>
    <x v="0"/>
    <x v="0"/>
    <x v="0"/>
    <x v="0"/>
    <x v="0"/>
    <x v="0"/>
    <x v="0"/>
    <x v="0"/>
    <x v="0"/>
    <x v="0"/>
    <m/>
    <x v="2"/>
    <x v="0"/>
    <x v="2"/>
    <x v="0"/>
    <x v="3"/>
    <m/>
    <x v="1"/>
    <x v="0"/>
    <x v="0"/>
    <x v="1"/>
    <x v="1"/>
    <x v="1"/>
    <x v="0"/>
    <m/>
    <x v="0"/>
    <x v="0"/>
    <x v="1"/>
    <x v="0"/>
    <x v="1"/>
    <x v="0"/>
    <x v="0"/>
    <m/>
    <x v="0"/>
    <x v="0"/>
    <m/>
    <x v="0"/>
    <s v="Primary school"/>
    <x v="2"/>
    <m/>
    <x v="11"/>
    <s v="No"/>
    <s v="ANON-51P4-YHPH-3"/>
    <m/>
    <m/>
    <d v="2025-09-23T15:02:17"/>
    <d v="2025-09-23T15:10:03"/>
    <d v="2025-09-23T15:09:57"/>
    <m/>
  </r>
  <r>
    <n v="44"/>
    <x v="1"/>
    <x v="0"/>
    <x v="0"/>
    <x v="0"/>
    <x v="0"/>
    <x v="0"/>
    <x v="0"/>
    <x v="0"/>
    <x v="0"/>
    <x v="0"/>
    <x v="0"/>
    <x v="0"/>
    <x v="0"/>
    <x v="0"/>
    <x v="0"/>
    <x v="0"/>
    <x v="0"/>
    <x v="0"/>
    <m/>
    <x v="1"/>
    <x v="0"/>
    <x v="0"/>
    <x v="0"/>
    <x v="1"/>
    <m/>
    <x v="1"/>
    <x v="0"/>
    <x v="0"/>
    <x v="0"/>
    <x v="1"/>
    <x v="0"/>
    <x v="0"/>
    <m/>
    <x v="0"/>
    <x v="0"/>
    <x v="1"/>
    <x v="1"/>
    <x v="1"/>
    <x v="0"/>
    <x v="0"/>
    <m/>
    <x v="0"/>
    <x v="0"/>
    <m/>
    <x v="0"/>
    <s v="Primary school"/>
    <x v="2"/>
    <m/>
    <x v="11"/>
    <s v="No"/>
    <s v="ANON-51P4-YHWU-Q"/>
    <m/>
    <m/>
    <d v="2025-09-23T15:01:36"/>
    <d v="2025-09-23T15:10:52"/>
    <d v="2025-09-23T15:10:43"/>
    <m/>
  </r>
  <r>
    <n v="45"/>
    <x v="1"/>
    <x v="0"/>
    <x v="2"/>
    <x v="0"/>
    <x v="0"/>
    <x v="0"/>
    <x v="0"/>
    <x v="0"/>
    <x v="0"/>
    <x v="0"/>
    <x v="0"/>
    <x v="0"/>
    <x v="1"/>
    <x v="0"/>
    <x v="0"/>
    <x v="0"/>
    <x v="0"/>
    <x v="0"/>
    <m/>
    <x v="2"/>
    <x v="0"/>
    <x v="0"/>
    <x v="2"/>
    <x v="1"/>
    <m/>
    <x v="2"/>
    <x v="2"/>
    <x v="2"/>
    <x v="0"/>
    <x v="0"/>
    <x v="0"/>
    <x v="0"/>
    <m/>
    <x v="0"/>
    <x v="0"/>
    <x v="1"/>
    <x v="1"/>
    <x v="1"/>
    <x v="0"/>
    <x v="0"/>
    <m/>
    <x v="0"/>
    <x v="1"/>
    <m/>
    <x v="0"/>
    <s v="Primary school"/>
    <x v="2"/>
    <m/>
    <x v="7"/>
    <s v="No"/>
    <s v="ANON-51P4-YHPQ-C"/>
    <m/>
    <m/>
    <d v="2025-09-23T15:01:47"/>
    <d v="2025-09-23T15:10:55"/>
    <d v="2025-09-23T15:10:50"/>
    <m/>
  </r>
  <r>
    <n v="46"/>
    <x v="1"/>
    <x v="0"/>
    <x v="0"/>
    <x v="0"/>
    <x v="0"/>
    <x v="0"/>
    <x v="0"/>
    <x v="0"/>
    <x v="0"/>
    <x v="1"/>
    <x v="0"/>
    <x v="0"/>
    <x v="0"/>
    <x v="2"/>
    <x v="0"/>
    <x v="2"/>
    <x v="0"/>
    <x v="0"/>
    <m/>
    <x v="1"/>
    <x v="0"/>
    <x v="2"/>
    <x v="2"/>
    <x v="1"/>
    <m/>
    <x v="2"/>
    <x v="0"/>
    <x v="0"/>
    <x v="0"/>
    <x v="0"/>
    <x v="0"/>
    <x v="0"/>
    <m/>
    <x v="0"/>
    <x v="0"/>
    <x v="1"/>
    <x v="0"/>
    <x v="1"/>
    <x v="0"/>
    <x v="0"/>
    <m/>
    <x v="0"/>
    <x v="0"/>
    <m/>
    <x v="0"/>
    <s v="Primary school"/>
    <x v="2"/>
    <m/>
    <x v="11"/>
    <s v="No"/>
    <s v="ANON-51P4-YHP4-F"/>
    <m/>
    <m/>
    <d v="2025-09-23T15:01:53"/>
    <d v="2025-09-23T15:11:05"/>
    <d v="2025-09-23T15:10:51"/>
    <m/>
  </r>
  <r>
    <n v="47"/>
    <x v="1"/>
    <x v="0"/>
    <x v="0"/>
    <x v="0"/>
    <x v="0"/>
    <x v="0"/>
    <x v="0"/>
    <x v="0"/>
    <x v="0"/>
    <x v="0"/>
    <x v="0"/>
    <x v="0"/>
    <x v="0"/>
    <x v="0"/>
    <x v="0"/>
    <x v="0"/>
    <x v="0"/>
    <x v="0"/>
    <s v="do you feel treeted in school"/>
    <x v="1"/>
    <x v="2"/>
    <x v="0"/>
    <x v="1"/>
    <x v="3"/>
    <m/>
    <x v="1"/>
    <x v="1"/>
    <x v="0"/>
    <x v="0"/>
    <x v="1"/>
    <x v="0"/>
    <x v="0"/>
    <m/>
    <x v="1"/>
    <x v="0"/>
    <x v="1"/>
    <x v="1"/>
    <x v="0"/>
    <x v="0"/>
    <x v="0"/>
    <m/>
    <x v="0"/>
    <x v="0"/>
    <m/>
    <x v="0"/>
    <s v="Primary school"/>
    <x v="2"/>
    <m/>
    <x v="11"/>
    <s v="No"/>
    <s v="ANON-51P4-YHP1-C"/>
    <m/>
    <m/>
    <d v="2025-09-23T15:01:48"/>
    <d v="2025-09-23T15:11:39"/>
    <d v="2025-09-23T15:11:34"/>
    <m/>
  </r>
  <r>
    <n v="48"/>
    <x v="1"/>
    <x v="0"/>
    <x v="0"/>
    <x v="0"/>
    <x v="0"/>
    <x v="0"/>
    <x v="0"/>
    <x v="0"/>
    <x v="0"/>
    <x v="0"/>
    <x v="0"/>
    <x v="0"/>
    <x v="0"/>
    <x v="0"/>
    <x v="0"/>
    <x v="0"/>
    <x v="0"/>
    <x v="0"/>
    <s v="the school to have less notice and for 1 week instead of 2,3,4 weeks"/>
    <x v="1"/>
    <x v="2"/>
    <x v="2"/>
    <x v="1"/>
    <x v="3"/>
    <m/>
    <x v="3"/>
    <x v="0"/>
    <x v="2"/>
    <x v="1"/>
    <x v="0"/>
    <x v="1"/>
    <x v="0"/>
    <m/>
    <x v="2"/>
    <x v="2"/>
    <x v="0"/>
    <x v="1"/>
    <x v="0"/>
    <x v="0"/>
    <x v="0"/>
    <m/>
    <x v="1"/>
    <x v="1"/>
    <m/>
    <x v="0"/>
    <s v="Primary school"/>
    <x v="2"/>
    <m/>
    <x v="11"/>
    <s v="No"/>
    <s v="ANON-51P4-YHWR-M"/>
    <m/>
    <m/>
    <d v="2025-09-23T15:01:37"/>
    <d v="2025-09-23T15:12:21"/>
    <d v="2025-09-23T15:12:14"/>
    <m/>
  </r>
  <r>
    <n v="49"/>
    <x v="1"/>
    <x v="0"/>
    <x v="0"/>
    <x v="0"/>
    <x v="0"/>
    <x v="0"/>
    <x v="0"/>
    <x v="0"/>
    <x v="0"/>
    <x v="0"/>
    <x v="0"/>
    <x v="0"/>
    <x v="0"/>
    <x v="0"/>
    <x v="0"/>
    <x v="0"/>
    <x v="0"/>
    <x v="0"/>
    <m/>
    <x v="1"/>
    <x v="0"/>
    <x v="2"/>
    <x v="2"/>
    <x v="1"/>
    <m/>
    <x v="2"/>
    <x v="0"/>
    <x v="2"/>
    <x v="1"/>
    <x v="0"/>
    <x v="1"/>
    <x v="0"/>
    <m/>
    <x v="2"/>
    <x v="2"/>
    <x v="1"/>
    <x v="0"/>
    <x v="1"/>
    <x v="0"/>
    <x v="0"/>
    <m/>
    <x v="0"/>
    <x v="0"/>
    <m/>
    <x v="0"/>
    <s v="Primary school"/>
    <x v="2"/>
    <m/>
    <x v="11"/>
    <s v="Yes"/>
    <s v="ANON-51P4-YHW3-N"/>
    <n v="32063344"/>
    <m/>
    <d v="2025-09-23T15:01:33"/>
    <d v="2025-09-23T15:12:26"/>
    <d v="2025-09-23T15:12:18"/>
    <m/>
  </r>
  <r>
    <n v="50"/>
    <x v="1"/>
    <x v="0"/>
    <x v="0"/>
    <x v="0"/>
    <x v="0"/>
    <x v="0"/>
    <x v="0"/>
    <x v="0"/>
    <x v="0"/>
    <x v="0"/>
    <x v="0"/>
    <x v="0"/>
    <x v="1"/>
    <x v="0"/>
    <x v="0"/>
    <x v="0"/>
    <x v="2"/>
    <x v="0"/>
    <m/>
    <x v="1"/>
    <x v="2"/>
    <x v="2"/>
    <x v="0"/>
    <x v="0"/>
    <m/>
    <x v="1"/>
    <x v="2"/>
    <x v="2"/>
    <x v="1"/>
    <x v="1"/>
    <x v="0"/>
    <x v="0"/>
    <m/>
    <x v="0"/>
    <x v="0"/>
    <x v="0"/>
    <x v="1"/>
    <x v="0"/>
    <x v="0"/>
    <x v="0"/>
    <m/>
    <x v="0"/>
    <x v="3"/>
    <m/>
    <x v="0"/>
    <s v="Primary school"/>
    <x v="2"/>
    <m/>
    <x v="11"/>
    <s v="No"/>
    <s v="ANON-51P4-YHWG-9"/>
    <m/>
    <m/>
    <d v="2025-09-23T15:01:40"/>
    <d v="2025-09-23T15:12:37"/>
    <d v="2025-09-23T15:12:29"/>
    <m/>
  </r>
  <r>
    <n v="51"/>
    <x v="1"/>
    <x v="0"/>
    <x v="0"/>
    <x v="0"/>
    <x v="0"/>
    <x v="0"/>
    <x v="0"/>
    <x v="0"/>
    <x v="0"/>
    <x v="0"/>
    <x v="0"/>
    <x v="0"/>
    <x v="0"/>
    <x v="0"/>
    <x v="0"/>
    <x v="0"/>
    <x v="0"/>
    <x v="0"/>
    <m/>
    <x v="1"/>
    <x v="0"/>
    <x v="0"/>
    <x v="1"/>
    <x v="0"/>
    <m/>
    <x v="4"/>
    <x v="0"/>
    <x v="1"/>
    <x v="0"/>
    <x v="0"/>
    <x v="0"/>
    <x v="0"/>
    <m/>
    <x v="0"/>
    <x v="2"/>
    <x v="0"/>
    <x v="1"/>
    <x v="1"/>
    <x v="0"/>
    <x v="0"/>
    <m/>
    <x v="0"/>
    <x v="0"/>
    <m/>
    <x v="0"/>
    <s v="Primary school"/>
    <x v="2"/>
    <m/>
    <x v="11"/>
    <s v="No"/>
    <s v="ANON-51P4-YHWE-7"/>
    <m/>
    <m/>
    <d v="2025-09-23T15:01:38"/>
    <d v="2025-09-23T15:12:40"/>
    <d v="2025-09-23T15:12:21"/>
    <m/>
  </r>
  <r>
    <n v="52"/>
    <x v="1"/>
    <x v="0"/>
    <x v="0"/>
    <x v="0"/>
    <x v="0"/>
    <x v="0"/>
    <x v="0"/>
    <x v="0"/>
    <x v="0"/>
    <x v="0"/>
    <x v="0"/>
    <x v="0"/>
    <x v="1"/>
    <x v="0"/>
    <x v="0"/>
    <x v="0"/>
    <x v="0"/>
    <x v="0"/>
    <m/>
    <x v="1"/>
    <x v="0"/>
    <x v="0"/>
    <x v="2"/>
    <x v="1"/>
    <m/>
    <x v="3"/>
    <x v="0"/>
    <x v="0"/>
    <x v="1"/>
    <x v="1"/>
    <x v="0"/>
    <x v="0"/>
    <m/>
    <x v="0"/>
    <x v="0"/>
    <x v="1"/>
    <x v="1"/>
    <x v="0"/>
    <x v="0"/>
    <x v="0"/>
    <m/>
    <x v="0"/>
    <x v="0"/>
    <m/>
    <x v="0"/>
    <s v="Primary school"/>
    <x v="2"/>
    <m/>
    <x v="11"/>
    <s v="No"/>
    <s v="ANON-51P4-YHWA-3"/>
    <m/>
    <m/>
    <d v="2025-09-23T15:01:41"/>
    <d v="2025-09-23T15:12:45"/>
    <d v="2025-09-23T15:12:40"/>
    <m/>
  </r>
  <r>
    <n v="53"/>
    <x v="1"/>
    <x v="0"/>
    <x v="0"/>
    <x v="0"/>
    <x v="0"/>
    <x v="0"/>
    <x v="0"/>
    <x v="0"/>
    <x v="0"/>
    <x v="0"/>
    <x v="0"/>
    <x v="0"/>
    <x v="0"/>
    <x v="0"/>
    <x v="0"/>
    <x v="0"/>
    <x v="0"/>
    <x v="0"/>
    <m/>
    <x v="1"/>
    <x v="0"/>
    <x v="2"/>
    <x v="1"/>
    <x v="1"/>
    <m/>
    <x v="1"/>
    <x v="0"/>
    <x v="0"/>
    <x v="0"/>
    <x v="0"/>
    <x v="0"/>
    <x v="0"/>
    <s v="Maybe a 6 page questionnaire"/>
    <x v="0"/>
    <x v="0"/>
    <x v="1"/>
    <x v="0"/>
    <x v="1"/>
    <x v="0"/>
    <x v="0"/>
    <m/>
    <x v="3"/>
    <x v="0"/>
    <m/>
    <x v="0"/>
    <s v="Primary school"/>
    <x v="2"/>
    <m/>
    <x v="11"/>
    <s v="No"/>
    <s v="ANON-51P4-YHWK-D"/>
    <m/>
    <m/>
    <d v="2025-09-23T15:01:35"/>
    <d v="2025-09-23T15:16:04"/>
    <d v="2025-09-23T15:15:52"/>
    <m/>
  </r>
  <r>
    <n v="54"/>
    <x v="1"/>
    <x v="0"/>
    <x v="0"/>
    <x v="0"/>
    <x v="3"/>
    <x v="0"/>
    <x v="1"/>
    <x v="0"/>
    <x v="0"/>
    <x v="0"/>
    <x v="0"/>
    <x v="0"/>
    <x v="1"/>
    <x v="2"/>
    <x v="0"/>
    <x v="0"/>
    <x v="2"/>
    <x v="0"/>
    <m/>
    <x v="1"/>
    <x v="0"/>
    <x v="0"/>
    <x v="0"/>
    <x v="2"/>
    <m/>
    <x v="1"/>
    <x v="0"/>
    <x v="0"/>
    <x v="0"/>
    <x v="0"/>
    <x v="0"/>
    <x v="0"/>
    <m/>
    <x v="0"/>
    <x v="0"/>
    <x v="0"/>
    <x v="0"/>
    <x v="1"/>
    <x v="1"/>
    <x v="0"/>
    <m/>
    <x v="0"/>
    <x v="0"/>
    <m/>
    <x v="0"/>
    <s v="Primary school"/>
    <x v="2"/>
    <m/>
    <x v="11"/>
    <s v="No"/>
    <s v="ANON-51P4-YHWF-8"/>
    <m/>
    <m/>
    <d v="2025-09-23T15:01:23"/>
    <d v="2025-09-23T15:16:17"/>
    <d v="2025-09-23T15:16:13"/>
    <m/>
  </r>
  <r>
    <n v="55"/>
    <x v="1"/>
    <x v="0"/>
    <x v="0"/>
    <x v="0"/>
    <x v="0"/>
    <x v="0"/>
    <x v="0"/>
    <x v="0"/>
    <x v="0"/>
    <x v="0"/>
    <x v="0"/>
    <x v="0"/>
    <x v="0"/>
    <x v="0"/>
    <x v="0"/>
    <x v="0"/>
    <x v="0"/>
    <x v="0"/>
    <m/>
    <x v="1"/>
    <x v="0"/>
    <x v="0"/>
    <x v="1"/>
    <x v="1"/>
    <m/>
    <x v="2"/>
    <x v="0"/>
    <x v="0"/>
    <x v="1"/>
    <x v="0"/>
    <x v="0"/>
    <x v="1"/>
    <s v="a bit of both, a questionnaire and a group discussion"/>
    <x v="1"/>
    <x v="0"/>
    <x v="0"/>
    <x v="1"/>
    <x v="1"/>
    <x v="0"/>
    <x v="0"/>
    <m/>
    <x v="0"/>
    <x v="0"/>
    <m/>
    <x v="0"/>
    <s v="Primary school"/>
    <x v="2"/>
    <m/>
    <x v="11"/>
    <s v="No"/>
    <s v="ANON-51P4-YHPY-M"/>
    <m/>
    <m/>
    <d v="2025-09-23T15:02:58"/>
    <d v="2025-09-23T15:17:23"/>
    <d v="2025-09-23T15:17:15"/>
    <m/>
  </r>
  <r>
    <n v="56"/>
    <x v="1"/>
    <x v="0"/>
    <x v="0"/>
    <x v="0"/>
    <x v="0"/>
    <x v="0"/>
    <x v="0"/>
    <x v="0"/>
    <x v="0"/>
    <x v="0"/>
    <x v="0"/>
    <x v="0"/>
    <x v="0"/>
    <x v="0"/>
    <x v="0"/>
    <x v="0"/>
    <x v="0"/>
    <x v="0"/>
    <m/>
    <x v="1"/>
    <x v="0"/>
    <x v="2"/>
    <x v="1"/>
    <x v="1"/>
    <m/>
    <x v="3"/>
    <x v="2"/>
    <x v="0"/>
    <x v="0"/>
    <x v="0"/>
    <x v="0"/>
    <x v="0"/>
    <m/>
    <x v="0"/>
    <x v="0"/>
    <x v="0"/>
    <x v="0"/>
    <x v="0"/>
    <x v="0"/>
    <x v="0"/>
    <m/>
    <x v="0"/>
    <x v="0"/>
    <m/>
    <x v="0"/>
    <s v="Primary school"/>
    <x v="2"/>
    <m/>
    <x v="11"/>
    <s v="No"/>
    <s v="ANON-51P4-YHWZ-V"/>
    <m/>
    <m/>
    <d v="2025-09-23T15:01:34"/>
    <d v="2025-09-23T15:17:32"/>
    <d v="2025-09-23T15:17:22"/>
    <m/>
  </r>
  <r>
    <n v="57"/>
    <x v="1"/>
    <x v="0"/>
    <x v="0"/>
    <x v="0"/>
    <x v="0"/>
    <x v="0"/>
    <x v="0"/>
    <x v="0"/>
    <x v="0"/>
    <x v="0"/>
    <x v="0"/>
    <x v="0"/>
    <x v="1"/>
    <x v="0"/>
    <x v="0"/>
    <x v="0"/>
    <x v="2"/>
    <x v="0"/>
    <m/>
    <x v="1"/>
    <x v="0"/>
    <x v="0"/>
    <x v="0"/>
    <x v="3"/>
    <m/>
    <x v="4"/>
    <x v="0"/>
    <x v="0"/>
    <x v="0"/>
    <x v="0"/>
    <x v="1"/>
    <x v="0"/>
    <m/>
    <x v="0"/>
    <x v="0"/>
    <x v="1"/>
    <x v="0"/>
    <x v="1"/>
    <x v="0"/>
    <x v="0"/>
    <m/>
    <x v="0"/>
    <x v="0"/>
    <m/>
    <x v="0"/>
    <s v="Primary school"/>
    <x v="2"/>
    <m/>
    <x v="11"/>
    <s v="No"/>
    <s v="ANON-51P4-YHW5-Q"/>
    <m/>
    <m/>
    <d v="2025-09-23T15:01:43"/>
    <d v="2025-09-23T15:18:57"/>
    <d v="2025-09-23T15:18:52"/>
    <m/>
  </r>
  <r>
    <n v="58"/>
    <x v="1"/>
    <x v="0"/>
    <x v="0"/>
    <x v="0"/>
    <x v="0"/>
    <x v="0"/>
    <x v="0"/>
    <x v="0"/>
    <x v="0"/>
    <x v="0"/>
    <x v="0"/>
    <x v="0"/>
    <x v="0"/>
    <x v="0"/>
    <x v="0"/>
    <x v="0"/>
    <x v="0"/>
    <x v="0"/>
    <s v="Maybe how healthy and tasty the food is so children enjoy it more"/>
    <x v="1"/>
    <x v="0"/>
    <x v="0"/>
    <x v="0"/>
    <x v="1"/>
    <s v="Well if they take a long time the schools could go crazy in the time you leave yet are so responsible when your here. It is something that could give you a sign of what the school is really like maybe? I don't know"/>
    <x v="3"/>
    <x v="0"/>
    <x v="0"/>
    <x v="0"/>
    <x v="0"/>
    <x v="0"/>
    <x v="0"/>
    <m/>
    <x v="0"/>
    <x v="0"/>
    <x v="0"/>
    <x v="0"/>
    <x v="0"/>
    <x v="0"/>
    <x v="1"/>
    <s v="I put two down because a video is fine, but maybe make it fun and entertaining not just talking"/>
    <x v="1"/>
    <x v="0"/>
    <m/>
    <x v="0"/>
    <s v="Primary school"/>
    <x v="2"/>
    <m/>
    <x v="11"/>
    <s v="No"/>
    <s v="ANON-51P4-YHW8-T"/>
    <m/>
    <m/>
    <d v="2025-09-23T15:01:31"/>
    <d v="2025-09-23T15:19:08"/>
    <d v="2025-09-23T15:19:00"/>
    <m/>
  </r>
  <r>
    <n v="60"/>
    <x v="1"/>
    <x v="0"/>
    <x v="0"/>
    <x v="0"/>
    <x v="0"/>
    <x v="0"/>
    <x v="0"/>
    <x v="0"/>
    <x v="0"/>
    <x v="0"/>
    <x v="0"/>
    <x v="0"/>
    <x v="0"/>
    <x v="0"/>
    <x v="0"/>
    <x v="2"/>
    <x v="0"/>
    <x v="0"/>
    <m/>
    <x v="1"/>
    <x v="2"/>
    <x v="0"/>
    <x v="1"/>
    <x v="0"/>
    <m/>
    <x v="1"/>
    <x v="0"/>
    <x v="0"/>
    <x v="1"/>
    <x v="1"/>
    <x v="0"/>
    <x v="0"/>
    <m/>
    <x v="0"/>
    <x v="0"/>
    <x v="0"/>
    <x v="0"/>
    <x v="0"/>
    <x v="0"/>
    <x v="0"/>
    <m/>
    <x v="0"/>
    <x v="0"/>
    <m/>
    <x v="0"/>
    <s v="Primary school"/>
    <x v="2"/>
    <m/>
    <x v="11"/>
    <s v="No"/>
    <s v="ANON-51P4-YHPT-F"/>
    <m/>
    <m/>
    <d v="2025-09-23T20:29:08"/>
    <d v="2025-09-23T20:35:19"/>
    <d v="2025-09-23T20:35:07"/>
    <m/>
  </r>
  <r>
    <n v="72"/>
    <x v="1"/>
    <x v="0"/>
    <x v="0"/>
    <x v="0"/>
    <x v="0"/>
    <x v="0"/>
    <x v="0"/>
    <x v="0"/>
    <x v="0"/>
    <x v="0"/>
    <x v="0"/>
    <x v="0"/>
    <x v="0"/>
    <x v="0"/>
    <x v="0"/>
    <x v="0"/>
    <x v="0"/>
    <x v="0"/>
    <s v="Look at the choice of playground spaces and toys and try to help schools develop outdoor learning.  We think it is important._x000a_'"/>
    <x v="1"/>
    <x v="2"/>
    <x v="0"/>
    <x v="0"/>
    <x v="1"/>
    <m/>
    <x v="2"/>
    <x v="0"/>
    <x v="0"/>
    <x v="1"/>
    <x v="1"/>
    <x v="0"/>
    <x v="1"/>
    <s v="Plus Padlet and something that helps younger children to share their views."/>
    <x v="1"/>
    <x v="0"/>
    <x v="0"/>
    <x v="0"/>
    <x v="0"/>
    <x v="0"/>
    <x v="0"/>
    <s v="A video would suit all ages"/>
    <x v="0"/>
    <x v="0"/>
    <m/>
    <x v="0"/>
    <s v="Primary school"/>
    <x v="2"/>
    <m/>
    <x v="15"/>
    <s v="Yes"/>
    <s v="ANON-51P4-YHC1-Y"/>
    <n v="787427315"/>
    <m/>
    <d v="2025-10-01T11:47:46"/>
    <d v="2025-10-01T12:23:00"/>
    <d v="2025-10-01T12:22:45"/>
    <m/>
  </r>
  <r>
    <n v="101"/>
    <x v="1"/>
    <x v="0"/>
    <x v="0"/>
    <x v="0"/>
    <x v="0"/>
    <x v="0"/>
    <x v="0"/>
    <x v="0"/>
    <x v="0"/>
    <x v="0"/>
    <x v="0"/>
    <x v="2"/>
    <x v="0"/>
    <x v="0"/>
    <x v="0"/>
    <x v="0"/>
    <x v="0"/>
    <x v="0"/>
    <s v="How happy children are?_x000a_Importance of school values._x000a_pupil behaviour"/>
    <x v="1"/>
    <x v="0"/>
    <x v="1"/>
    <x v="1"/>
    <x v="3"/>
    <s v="come and spend a day following one of us so that they can see what a typical day is like."/>
    <x v="1"/>
    <x v="0"/>
    <x v="0"/>
    <x v="0"/>
    <x v="1"/>
    <x v="1"/>
    <x v="0"/>
    <s v="All of them so that everyone has a voice."/>
    <x v="1"/>
    <x v="0"/>
    <x v="0"/>
    <x v="0"/>
    <x v="0"/>
    <x v="0"/>
    <x v="0"/>
    <s v="Everyone can access a video, including the nursery"/>
    <x v="0"/>
    <x v="0"/>
    <m/>
    <x v="0"/>
    <s v="Primary school"/>
    <x v="2"/>
    <m/>
    <x v="20"/>
    <s v="Yes"/>
    <s v="ANON-51P4-YHEF-P"/>
    <n v="416017153"/>
    <m/>
    <d v="2025-10-08T14:09:41"/>
    <d v="2025-10-08T14:22:28"/>
    <d v="2025-10-08T14:22:21"/>
    <m/>
  </r>
  <r>
    <n v="112"/>
    <x v="1"/>
    <x v="0"/>
    <x v="0"/>
    <x v="0"/>
    <x v="0"/>
    <x v="0"/>
    <x v="0"/>
    <x v="0"/>
    <x v="0"/>
    <x v="0"/>
    <x v="0"/>
    <x v="0"/>
    <x v="0"/>
    <x v="0"/>
    <x v="0"/>
    <x v="0"/>
    <x v="0"/>
    <x v="0"/>
    <m/>
    <x v="1"/>
    <x v="0"/>
    <x v="0"/>
    <x v="0"/>
    <x v="0"/>
    <m/>
    <x v="4"/>
    <x v="0"/>
    <x v="2"/>
    <x v="0"/>
    <x v="0"/>
    <x v="0"/>
    <x v="0"/>
    <m/>
    <x v="2"/>
    <x v="0"/>
    <x v="0"/>
    <x v="0"/>
    <x v="1"/>
    <x v="1"/>
    <x v="0"/>
    <m/>
    <x v="0"/>
    <x v="0"/>
    <m/>
    <x v="0"/>
    <s v="Primary school"/>
    <x v="2"/>
    <m/>
    <x v="15"/>
    <s v="Yes"/>
    <s v="ANON-51P4-YHDD-K"/>
    <n v="319887857"/>
    <m/>
    <d v="2025-10-10T09:52:32"/>
    <d v="2025-10-10T09:59:42"/>
    <d v="2025-10-10T09:59:20"/>
    <m/>
  </r>
  <r>
    <n v="113"/>
    <x v="1"/>
    <x v="0"/>
    <x v="0"/>
    <x v="0"/>
    <x v="0"/>
    <x v="0"/>
    <x v="0"/>
    <x v="0"/>
    <x v="0"/>
    <x v="0"/>
    <x v="0"/>
    <x v="0"/>
    <x v="0"/>
    <x v="0"/>
    <x v="0"/>
    <x v="0"/>
    <x v="0"/>
    <x v="0"/>
    <m/>
    <x v="1"/>
    <x v="0"/>
    <x v="0"/>
    <x v="0"/>
    <x v="0"/>
    <m/>
    <x v="2"/>
    <x v="0"/>
    <x v="0"/>
    <x v="0"/>
    <x v="0"/>
    <x v="0"/>
    <x v="0"/>
    <m/>
    <x v="2"/>
    <x v="0"/>
    <x v="0"/>
    <x v="0"/>
    <x v="1"/>
    <x v="1"/>
    <x v="0"/>
    <m/>
    <x v="0"/>
    <x v="0"/>
    <m/>
    <x v="0"/>
    <s v="Primary school"/>
    <x v="2"/>
    <m/>
    <x v="15"/>
    <s v="Yes"/>
    <s v="ANON-51P4-YHDY-8"/>
    <n v="706573037"/>
    <m/>
    <d v="2025-10-10T09:51:39"/>
    <d v="2025-10-10T10:00:39"/>
    <d v="2025-10-10T10:00:14"/>
    <m/>
  </r>
  <r>
    <n v="114"/>
    <x v="1"/>
    <x v="0"/>
    <x v="0"/>
    <x v="0"/>
    <x v="0"/>
    <x v="0"/>
    <x v="0"/>
    <x v="0"/>
    <x v="0"/>
    <x v="0"/>
    <x v="0"/>
    <x v="0"/>
    <x v="0"/>
    <x v="0"/>
    <x v="0"/>
    <x v="0"/>
    <x v="0"/>
    <x v="0"/>
    <m/>
    <x v="1"/>
    <x v="0"/>
    <x v="2"/>
    <x v="0"/>
    <x v="3"/>
    <m/>
    <x v="1"/>
    <x v="0"/>
    <x v="0"/>
    <x v="0"/>
    <x v="1"/>
    <x v="0"/>
    <x v="0"/>
    <m/>
    <x v="1"/>
    <x v="0"/>
    <x v="1"/>
    <x v="1"/>
    <x v="1"/>
    <x v="0"/>
    <x v="0"/>
    <m/>
    <x v="0"/>
    <x v="0"/>
    <m/>
    <x v="0"/>
    <s v="Primary school"/>
    <x v="2"/>
    <m/>
    <x v="15"/>
    <s v="Yes"/>
    <s v="ANON-51P4-YHD6-5"/>
    <n v="27064781"/>
    <m/>
    <d v="2025-10-10T09:55:23"/>
    <d v="2025-10-10T10:01:58"/>
    <d v="2025-10-10T10:01:52"/>
    <m/>
  </r>
  <r>
    <n v="115"/>
    <x v="1"/>
    <x v="0"/>
    <x v="0"/>
    <x v="0"/>
    <x v="0"/>
    <x v="0"/>
    <x v="0"/>
    <x v="0"/>
    <x v="0"/>
    <x v="0"/>
    <x v="0"/>
    <x v="0"/>
    <x v="0"/>
    <x v="0"/>
    <x v="0"/>
    <x v="0"/>
    <x v="0"/>
    <x v="0"/>
    <m/>
    <x v="1"/>
    <x v="0"/>
    <x v="0"/>
    <x v="0"/>
    <x v="3"/>
    <m/>
    <x v="3"/>
    <x v="0"/>
    <x v="0"/>
    <x v="0"/>
    <x v="0"/>
    <x v="0"/>
    <x v="0"/>
    <m/>
    <x v="0"/>
    <x v="0"/>
    <x v="1"/>
    <x v="1"/>
    <x v="1"/>
    <x v="0"/>
    <x v="0"/>
    <m/>
    <x v="0"/>
    <x v="0"/>
    <m/>
    <x v="0"/>
    <s v="Primary school"/>
    <x v="2"/>
    <m/>
    <x v="15"/>
    <s v="No"/>
    <s v="ANON-51P4-YHDX-7"/>
    <m/>
    <m/>
    <d v="2025-10-10T09:52:22"/>
    <d v="2025-10-10T10:03:25"/>
    <d v="2025-10-10T10:03:03"/>
    <m/>
  </r>
  <r>
    <n v="116"/>
    <x v="1"/>
    <x v="0"/>
    <x v="0"/>
    <x v="0"/>
    <x v="0"/>
    <x v="0"/>
    <x v="0"/>
    <x v="0"/>
    <x v="0"/>
    <x v="0"/>
    <x v="0"/>
    <x v="0"/>
    <x v="0"/>
    <x v="0"/>
    <x v="0"/>
    <x v="0"/>
    <x v="0"/>
    <x v="0"/>
    <s v="Outdoor learning areas like Forest school and Gardening gang."/>
    <x v="1"/>
    <x v="2"/>
    <x v="2"/>
    <x v="0"/>
    <x v="0"/>
    <m/>
    <x v="0"/>
    <x v="0"/>
    <x v="0"/>
    <x v="1"/>
    <x v="1"/>
    <x v="1"/>
    <x v="0"/>
    <m/>
    <x v="1"/>
    <x v="2"/>
    <x v="0"/>
    <x v="0"/>
    <x v="0"/>
    <x v="0"/>
    <x v="0"/>
    <m/>
    <x v="0"/>
    <x v="0"/>
    <m/>
    <x v="0"/>
    <s v="Primary school"/>
    <x v="2"/>
    <m/>
    <x v="15"/>
    <s v="Yes"/>
    <s v="ANON-51P4-YHD2-1"/>
    <n v="58884507"/>
    <m/>
    <d v="2025-10-10T09:52:19"/>
    <d v="2025-10-10T10:04:23"/>
    <d v="2025-10-10T10:04:15"/>
    <m/>
  </r>
  <r>
    <n v="117"/>
    <x v="1"/>
    <x v="2"/>
    <x v="0"/>
    <x v="0"/>
    <x v="0"/>
    <x v="0"/>
    <x v="0"/>
    <x v="1"/>
    <x v="0"/>
    <x v="0"/>
    <x v="0"/>
    <x v="1"/>
    <x v="0"/>
    <x v="2"/>
    <x v="0"/>
    <x v="0"/>
    <x v="0"/>
    <x v="0"/>
    <s v="more outdoor"/>
    <x v="1"/>
    <x v="0"/>
    <x v="2"/>
    <x v="2"/>
    <x v="1"/>
    <s v="mabye one expection every 10 months"/>
    <x v="3"/>
    <x v="0"/>
    <x v="0"/>
    <x v="0"/>
    <x v="1"/>
    <x v="0"/>
    <x v="0"/>
    <s v="mabye the head teacher dosent tell you so it is a surprise and then you can get the best inspection"/>
    <x v="0"/>
    <x v="1"/>
    <x v="0"/>
    <x v="0"/>
    <x v="0"/>
    <x v="0"/>
    <x v="0"/>
    <s v="im not sure"/>
    <x v="0"/>
    <x v="0"/>
    <m/>
    <x v="0"/>
    <s v="Primary school"/>
    <x v="2"/>
    <m/>
    <x v="15"/>
    <s v="Yes"/>
    <s v="ANON-51P4-YHD9-8"/>
    <n v="48831726"/>
    <m/>
    <d v="2025-10-10T09:52:47"/>
    <d v="2025-10-10T10:05:31"/>
    <d v="2025-10-10T10:05:24"/>
    <m/>
  </r>
  <r>
    <n v="120"/>
    <x v="1"/>
    <x v="0"/>
    <x v="0"/>
    <x v="0"/>
    <x v="0"/>
    <x v="0"/>
    <x v="0"/>
    <x v="0"/>
    <x v="0"/>
    <x v="0"/>
    <x v="0"/>
    <x v="0"/>
    <x v="0"/>
    <x v="0"/>
    <x v="0"/>
    <x v="0"/>
    <x v="0"/>
    <x v="0"/>
    <s v="Learning outdoors."/>
    <x v="1"/>
    <x v="0"/>
    <x v="2"/>
    <x v="2"/>
    <x v="0"/>
    <m/>
    <x v="4"/>
    <x v="0"/>
    <x v="2"/>
    <x v="0"/>
    <x v="1"/>
    <x v="1"/>
    <x v="0"/>
    <m/>
    <x v="1"/>
    <x v="0"/>
    <x v="1"/>
    <x v="0"/>
    <x v="1"/>
    <x v="0"/>
    <x v="0"/>
    <m/>
    <x v="0"/>
    <x v="0"/>
    <m/>
    <x v="0"/>
    <s v="Primary school"/>
    <x v="2"/>
    <m/>
    <x v="15"/>
    <s v="Yes"/>
    <s v="ANON-51P4-YHDN-W"/>
    <n v="234653801"/>
    <m/>
    <d v="2025-10-10T09:53:47"/>
    <d v="2025-10-10T10:06:48"/>
    <d v="2025-10-10T10:06:17"/>
    <m/>
  </r>
  <r>
    <n v="121"/>
    <x v="1"/>
    <x v="0"/>
    <x v="0"/>
    <x v="0"/>
    <x v="0"/>
    <x v="0"/>
    <x v="2"/>
    <x v="0"/>
    <x v="0"/>
    <x v="0"/>
    <x v="0"/>
    <x v="1"/>
    <x v="2"/>
    <x v="1"/>
    <x v="0"/>
    <x v="0"/>
    <x v="0"/>
    <x v="0"/>
    <s v="Maybe outdoor learning is a good question"/>
    <x v="2"/>
    <x v="0"/>
    <x v="2"/>
    <x v="1"/>
    <x v="1"/>
    <s v="No"/>
    <x v="0"/>
    <x v="0"/>
    <x v="2"/>
    <x v="0"/>
    <x v="0"/>
    <x v="0"/>
    <x v="0"/>
    <m/>
    <x v="1"/>
    <x v="1"/>
    <x v="0"/>
    <x v="1"/>
    <x v="0"/>
    <x v="0"/>
    <x v="0"/>
    <m/>
    <x v="0"/>
    <x v="0"/>
    <m/>
    <x v="0"/>
    <s v="Primary school"/>
    <x v="2"/>
    <m/>
    <x v="15"/>
    <s v="Yes"/>
    <s v="ANON-51P4-YHDT-3"/>
    <n v="1051292700"/>
    <m/>
    <d v="2025-10-10T09:52:22"/>
    <d v="2025-10-10T10:06:59"/>
    <d v="2025-10-10T10:06:54"/>
    <m/>
  </r>
  <r>
    <n v="123"/>
    <x v="1"/>
    <x v="0"/>
    <x v="0"/>
    <x v="0"/>
    <x v="0"/>
    <x v="0"/>
    <x v="0"/>
    <x v="0"/>
    <x v="0"/>
    <x v="0"/>
    <x v="0"/>
    <x v="0"/>
    <x v="0"/>
    <x v="0"/>
    <x v="1"/>
    <x v="0"/>
    <x v="0"/>
    <x v="0"/>
    <s v=". school lunches_x000a_. out door learning_x000a_. school uniform"/>
    <x v="1"/>
    <x v="2"/>
    <x v="2"/>
    <x v="2"/>
    <x v="0"/>
    <m/>
    <x v="1"/>
    <x v="2"/>
    <x v="0"/>
    <x v="1"/>
    <x v="0"/>
    <x v="0"/>
    <x v="0"/>
    <s v="a questionnaire _x000a_a disscussion_x000a_i think both"/>
    <x v="1"/>
    <x v="0"/>
    <x v="0"/>
    <x v="1"/>
    <x v="1"/>
    <x v="0"/>
    <x v="0"/>
    <m/>
    <x v="0"/>
    <x v="0"/>
    <m/>
    <x v="0"/>
    <s v="Primary school"/>
    <x v="2"/>
    <m/>
    <x v="15"/>
    <s v="Yes"/>
    <s v="ANON-51P4-YHDF-N"/>
    <n v="933337021"/>
    <m/>
    <d v="2025-10-10T10:00:04"/>
    <d v="2025-10-10T10:09:49"/>
    <d v="2025-10-10T10:09:41"/>
    <m/>
  </r>
  <r>
    <n v="124"/>
    <x v="1"/>
    <x v="0"/>
    <x v="0"/>
    <x v="0"/>
    <x v="0"/>
    <x v="0"/>
    <x v="0"/>
    <x v="0"/>
    <x v="0"/>
    <x v="0"/>
    <x v="0"/>
    <x v="0"/>
    <x v="0"/>
    <x v="2"/>
    <x v="0"/>
    <x v="0"/>
    <x v="1"/>
    <x v="0"/>
    <m/>
    <x v="1"/>
    <x v="0"/>
    <x v="1"/>
    <x v="0"/>
    <x v="0"/>
    <s v="20 years"/>
    <x v="3"/>
    <x v="0"/>
    <x v="0"/>
    <x v="0"/>
    <x v="0"/>
    <x v="0"/>
    <x v="0"/>
    <m/>
    <x v="0"/>
    <x v="0"/>
    <x v="0"/>
    <x v="1"/>
    <x v="0"/>
    <x v="0"/>
    <x v="0"/>
    <m/>
    <x v="3"/>
    <x v="3"/>
    <m/>
    <x v="0"/>
    <s v="Primary school"/>
    <x v="2"/>
    <m/>
    <x v="15"/>
    <s v="Yes"/>
    <s v="ANON-51P4-YHDB-H"/>
    <n v="24693590"/>
    <m/>
    <d v="2025-10-10T09:54:09"/>
    <d v="2025-10-10T10:12:07"/>
    <d v="2025-10-10T10:12:00"/>
    <m/>
  </r>
  <r>
    <n v="125"/>
    <x v="1"/>
    <x v="0"/>
    <x v="0"/>
    <x v="0"/>
    <x v="0"/>
    <x v="0"/>
    <x v="0"/>
    <x v="0"/>
    <x v="0"/>
    <x v="0"/>
    <x v="0"/>
    <x v="0"/>
    <x v="1"/>
    <x v="0"/>
    <x v="0"/>
    <x v="0"/>
    <x v="0"/>
    <x v="0"/>
    <m/>
    <x v="1"/>
    <x v="2"/>
    <x v="2"/>
    <x v="0"/>
    <x v="1"/>
    <m/>
    <x v="1"/>
    <x v="0"/>
    <x v="2"/>
    <x v="0"/>
    <x v="0"/>
    <x v="0"/>
    <x v="0"/>
    <m/>
    <x v="2"/>
    <x v="0"/>
    <x v="0"/>
    <x v="1"/>
    <x v="1"/>
    <x v="0"/>
    <x v="0"/>
    <m/>
    <x v="0"/>
    <x v="3"/>
    <m/>
    <x v="0"/>
    <s v="Primary school"/>
    <x v="2"/>
    <m/>
    <x v="15"/>
    <s v="No"/>
    <s v="ANON-51P4-YHD7-6"/>
    <m/>
    <m/>
    <d v="2025-10-10T09:56:10"/>
    <d v="2025-10-10T10:12:53"/>
    <d v="2025-10-10T10:12:46"/>
    <m/>
  </r>
  <r>
    <n v="126"/>
    <x v="1"/>
    <x v="0"/>
    <x v="0"/>
    <x v="0"/>
    <x v="2"/>
    <x v="0"/>
    <x v="0"/>
    <x v="1"/>
    <x v="0"/>
    <x v="1"/>
    <x v="0"/>
    <x v="0"/>
    <x v="1"/>
    <x v="2"/>
    <x v="1"/>
    <x v="0"/>
    <x v="2"/>
    <x v="0"/>
    <s v="Outdoor learnings._x000a__x000a_Learning in a forest to look after animals."/>
    <x v="2"/>
    <x v="0"/>
    <x v="2"/>
    <x v="2"/>
    <x v="4"/>
    <m/>
    <x v="5"/>
    <x v="0"/>
    <x v="2"/>
    <x v="0"/>
    <x v="1"/>
    <x v="0"/>
    <x v="0"/>
    <m/>
    <x v="0"/>
    <x v="0"/>
    <x v="1"/>
    <x v="1"/>
    <x v="0"/>
    <x v="0"/>
    <x v="0"/>
    <m/>
    <x v="2"/>
    <x v="2"/>
    <m/>
    <x v="0"/>
    <s v="Primary school"/>
    <x v="2"/>
    <m/>
    <x v="15"/>
    <s v="No"/>
    <s v="ANON-51P4-YHDW-6"/>
    <m/>
    <m/>
    <d v="2025-10-10T09:58:52"/>
    <d v="2025-10-10T10:15:48"/>
    <d v="2025-10-10T10:15:40"/>
    <m/>
  </r>
  <r>
    <n v="127"/>
    <x v="1"/>
    <x v="0"/>
    <x v="0"/>
    <x v="0"/>
    <x v="0"/>
    <x v="0"/>
    <x v="1"/>
    <x v="1"/>
    <x v="0"/>
    <x v="0"/>
    <x v="0"/>
    <x v="2"/>
    <x v="0"/>
    <x v="1"/>
    <x v="0"/>
    <x v="2"/>
    <x v="0"/>
    <x v="0"/>
    <m/>
    <x v="1"/>
    <x v="0"/>
    <x v="2"/>
    <x v="2"/>
    <x v="0"/>
    <m/>
    <x v="3"/>
    <x v="2"/>
    <x v="0"/>
    <x v="0"/>
    <x v="0"/>
    <x v="0"/>
    <x v="0"/>
    <m/>
    <x v="2"/>
    <x v="0"/>
    <x v="0"/>
    <x v="1"/>
    <x v="1"/>
    <x v="0"/>
    <x v="0"/>
    <m/>
    <x v="0"/>
    <x v="0"/>
    <m/>
    <x v="0"/>
    <s v="Primary school"/>
    <x v="2"/>
    <m/>
    <x v="15"/>
    <s v="No"/>
    <s v="ANON-51P4-YHD3-2"/>
    <m/>
    <m/>
    <d v="2025-10-10T10:09:55"/>
    <d v="2025-10-10T10:28:15"/>
    <d v="2025-10-10T10:27:59"/>
    <m/>
  </r>
  <r>
    <n v="192"/>
    <x v="1"/>
    <x v="0"/>
    <x v="0"/>
    <x v="1"/>
    <x v="0"/>
    <x v="0"/>
    <x v="0"/>
    <x v="0"/>
    <x v="1"/>
    <x v="0"/>
    <x v="0"/>
    <x v="2"/>
    <x v="0"/>
    <x v="0"/>
    <x v="0"/>
    <x v="0"/>
    <x v="0"/>
    <x v="0"/>
    <m/>
    <x v="1"/>
    <x v="0"/>
    <x v="2"/>
    <x v="1"/>
    <x v="3"/>
    <m/>
    <x v="0"/>
    <x v="0"/>
    <x v="2"/>
    <x v="0"/>
    <x v="0"/>
    <x v="0"/>
    <x v="0"/>
    <m/>
    <x v="1"/>
    <x v="0"/>
    <x v="0"/>
    <x v="0"/>
    <x v="0"/>
    <x v="0"/>
    <x v="0"/>
    <m/>
    <x v="0"/>
    <x v="0"/>
    <m/>
    <x v="0"/>
    <s v="Primary school"/>
    <x v="2"/>
    <m/>
    <x v="16"/>
    <s v="Yes"/>
    <s v="ANON-51P4-YHVH-9"/>
    <n v="1049406084"/>
    <m/>
    <d v="2025-10-28T11:50:04"/>
    <d v="2025-10-28T11:59:29"/>
    <d v="2025-10-28T11:59:09"/>
    <m/>
  </r>
  <r>
    <n v="196"/>
    <x v="1"/>
    <x v="0"/>
    <x v="0"/>
    <x v="0"/>
    <x v="0"/>
    <x v="0"/>
    <x v="0"/>
    <x v="0"/>
    <x v="0"/>
    <x v="0"/>
    <x v="0"/>
    <x v="0"/>
    <x v="0"/>
    <x v="0"/>
    <x v="0"/>
    <x v="0"/>
    <x v="0"/>
    <x v="0"/>
    <s v="How well pupils communicate with others._x000a__x000a_How well pupils are included._x000a__x000a_All pupils get a voice._x000a__x000a_Pupils are learning well._x000a__x000a_The levels we should be at."/>
    <x v="1"/>
    <x v="0"/>
    <x v="2"/>
    <x v="2"/>
    <x v="1"/>
    <m/>
    <x v="2"/>
    <x v="0"/>
    <x v="0"/>
    <x v="0"/>
    <x v="0"/>
    <x v="0"/>
    <x v="0"/>
    <m/>
    <x v="0"/>
    <x v="0"/>
    <x v="1"/>
    <x v="0"/>
    <x v="1"/>
    <x v="0"/>
    <x v="0"/>
    <m/>
    <x v="0"/>
    <x v="0"/>
    <m/>
    <x v="0"/>
    <s v="Primary school"/>
    <x v="2"/>
    <m/>
    <x v="21"/>
    <s v="Yes"/>
    <s v="ANON-51P4-YHVM-E"/>
    <n v="625054685"/>
    <m/>
    <d v="2025-10-28T14:28:16"/>
    <d v="2025-10-28T14:38:01"/>
    <d v="2025-10-28T14:37:50"/>
    <m/>
  </r>
  <r>
    <n v="197"/>
    <x v="1"/>
    <x v="0"/>
    <x v="0"/>
    <x v="0"/>
    <x v="0"/>
    <x v="0"/>
    <x v="0"/>
    <x v="0"/>
    <x v="0"/>
    <x v="0"/>
    <x v="0"/>
    <x v="0"/>
    <x v="0"/>
    <x v="0"/>
    <x v="0"/>
    <x v="0"/>
    <x v="0"/>
    <x v="0"/>
    <s v="Not just &quot;How well you are supported to look after and improve your health and wellbeing&quot; but how the school supports our health and wellbeing (especially mental health and wellbeing)_x000a__x000a_How well schools are learning for sustainability and protecting the planet."/>
    <x v="1"/>
    <x v="0"/>
    <x v="0"/>
    <x v="0"/>
    <x v="3"/>
    <s v="We feel that gives time for changes to happen and be part of the school. _x000a_You could my have mini check ins/ calls/emails to see if there is progress or challenges."/>
    <x v="1"/>
    <x v="2"/>
    <x v="0"/>
    <x v="1"/>
    <x v="1"/>
    <x v="1"/>
    <x v="0"/>
    <m/>
    <x v="1"/>
    <x v="0"/>
    <x v="0"/>
    <x v="0"/>
    <x v="0"/>
    <x v="0"/>
    <x v="0"/>
    <m/>
    <x v="0"/>
    <x v="0"/>
    <m/>
    <x v="0"/>
    <s v="Primary school"/>
    <x v="2"/>
    <m/>
    <x v="19"/>
    <s v="Yes"/>
    <s v="ANON-51P4-YHV9-T"/>
    <n v="376825715"/>
    <m/>
    <d v="2025-10-28T14:26:57"/>
    <d v="2025-10-28T14:54:20"/>
    <d v="2025-10-28T14:53:29"/>
    <m/>
  </r>
  <r>
    <n v="200"/>
    <x v="2"/>
    <x v="1"/>
    <x v="1"/>
    <x v="2"/>
    <x v="2"/>
    <x v="1"/>
    <x v="2"/>
    <x v="2"/>
    <x v="2"/>
    <x v="3"/>
    <x v="1"/>
    <x v="0"/>
    <x v="1"/>
    <x v="2"/>
    <x v="3"/>
    <x v="1"/>
    <x v="1"/>
    <x v="1"/>
    <m/>
    <x v="1"/>
    <x v="2"/>
    <x v="2"/>
    <x v="2"/>
    <x v="0"/>
    <m/>
    <x v="1"/>
    <x v="2"/>
    <x v="2"/>
    <x v="0"/>
    <x v="0"/>
    <x v="0"/>
    <x v="0"/>
    <m/>
    <x v="2"/>
    <x v="2"/>
    <x v="0"/>
    <x v="0"/>
    <x v="1"/>
    <x v="1"/>
    <x v="0"/>
    <m/>
    <x v="1"/>
    <x v="1"/>
    <m/>
    <x v="0"/>
    <s v="Primary school"/>
    <x v="2"/>
    <m/>
    <x v="3"/>
    <s v="Yes"/>
    <s v="ANON-51P4-YHMH-Z"/>
    <n v="871006423"/>
    <m/>
    <d v="2025-10-29T09:58:22"/>
    <d v="2025-10-29T10:16:15"/>
    <d v="2025-10-29T10:16:05"/>
    <m/>
  </r>
  <r>
    <n v="201"/>
    <x v="1"/>
    <x v="0"/>
    <x v="0"/>
    <x v="0"/>
    <x v="0"/>
    <x v="0"/>
    <x v="0"/>
    <x v="0"/>
    <x v="0"/>
    <x v="0"/>
    <x v="0"/>
    <x v="0"/>
    <x v="0"/>
    <x v="0"/>
    <x v="0"/>
    <x v="0"/>
    <x v="0"/>
    <x v="0"/>
    <m/>
    <x v="1"/>
    <x v="0"/>
    <x v="2"/>
    <x v="0"/>
    <x v="3"/>
    <m/>
    <x v="2"/>
    <x v="2"/>
    <x v="0"/>
    <x v="0"/>
    <x v="0"/>
    <x v="0"/>
    <x v="0"/>
    <m/>
    <x v="0"/>
    <x v="0"/>
    <x v="0"/>
    <x v="0"/>
    <x v="1"/>
    <x v="1"/>
    <x v="0"/>
    <m/>
    <x v="0"/>
    <x v="1"/>
    <m/>
    <x v="0"/>
    <s v="Primary school"/>
    <x v="2"/>
    <m/>
    <x v="3"/>
    <s v="No"/>
    <s v="ANON-51P4-YHT4-K"/>
    <m/>
    <m/>
    <d v="2025-10-29T10:00:33"/>
    <d v="2025-10-29T10:20:21"/>
    <d v="2025-10-29T10:20:05"/>
    <m/>
  </r>
  <r>
    <n v="202"/>
    <x v="0"/>
    <x v="0"/>
    <x v="0"/>
    <x v="2"/>
    <x v="2"/>
    <x v="0"/>
    <x v="1"/>
    <x v="0"/>
    <x v="1"/>
    <x v="0"/>
    <x v="0"/>
    <x v="0"/>
    <x v="0"/>
    <x v="0"/>
    <x v="0"/>
    <x v="0"/>
    <x v="2"/>
    <x v="0"/>
    <m/>
    <x v="1"/>
    <x v="0"/>
    <x v="0"/>
    <x v="0"/>
    <x v="1"/>
    <m/>
    <x v="0"/>
    <x v="0"/>
    <x v="0"/>
    <x v="0"/>
    <x v="1"/>
    <x v="0"/>
    <x v="0"/>
    <m/>
    <x v="0"/>
    <x v="0"/>
    <x v="1"/>
    <x v="0"/>
    <x v="0"/>
    <x v="0"/>
    <x v="0"/>
    <m/>
    <x v="0"/>
    <x v="0"/>
    <m/>
    <x v="0"/>
    <s v="Primary school"/>
    <x v="2"/>
    <m/>
    <x v="3"/>
    <s v="Yes"/>
    <s v="ANON-51P4-YHMP-8"/>
    <n v="528691229"/>
    <m/>
    <d v="2025-10-29T10:00:19"/>
    <d v="2025-10-29T10:20:23"/>
    <d v="2025-10-29T10:20:15"/>
    <m/>
  </r>
  <r>
    <n v="203"/>
    <x v="0"/>
    <x v="0"/>
    <x v="0"/>
    <x v="2"/>
    <x v="1"/>
    <x v="2"/>
    <x v="0"/>
    <x v="0"/>
    <x v="1"/>
    <x v="3"/>
    <x v="2"/>
    <x v="0"/>
    <x v="0"/>
    <x v="0"/>
    <x v="1"/>
    <x v="2"/>
    <x v="2"/>
    <x v="1"/>
    <s v="Nope"/>
    <x v="1"/>
    <x v="1"/>
    <x v="2"/>
    <x v="2"/>
    <x v="1"/>
    <m/>
    <x v="4"/>
    <x v="1"/>
    <x v="2"/>
    <x v="1"/>
    <x v="1"/>
    <x v="0"/>
    <x v="0"/>
    <m/>
    <x v="2"/>
    <x v="2"/>
    <x v="0"/>
    <x v="1"/>
    <x v="1"/>
    <x v="0"/>
    <x v="0"/>
    <m/>
    <x v="3"/>
    <x v="0"/>
    <m/>
    <x v="0"/>
    <s v="Primary school"/>
    <x v="2"/>
    <m/>
    <x v="3"/>
    <s v="Yes"/>
    <s v="ANON-51P4-YHM7-F"/>
    <n v="900691746"/>
    <m/>
    <d v="2025-10-29T10:00:27"/>
    <d v="2025-10-29T10:20:23"/>
    <d v="2025-10-29T10:19:59"/>
    <m/>
  </r>
  <r>
    <n v="204"/>
    <x v="1"/>
    <x v="0"/>
    <x v="0"/>
    <x v="0"/>
    <x v="0"/>
    <x v="0"/>
    <x v="0"/>
    <x v="0"/>
    <x v="0"/>
    <x v="0"/>
    <x v="0"/>
    <x v="2"/>
    <x v="1"/>
    <x v="0"/>
    <x v="0"/>
    <x v="2"/>
    <x v="2"/>
    <x v="0"/>
    <s v="No"/>
    <x v="1"/>
    <x v="0"/>
    <x v="2"/>
    <x v="2"/>
    <x v="1"/>
    <m/>
    <x v="2"/>
    <x v="2"/>
    <x v="0"/>
    <x v="0"/>
    <x v="0"/>
    <x v="0"/>
    <x v="0"/>
    <m/>
    <x v="1"/>
    <x v="0"/>
    <x v="1"/>
    <x v="0"/>
    <x v="0"/>
    <x v="0"/>
    <x v="0"/>
    <m/>
    <x v="0"/>
    <x v="1"/>
    <m/>
    <x v="0"/>
    <s v="Primary school"/>
    <x v="2"/>
    <m/>
    <x v="3"/>
    <s v="Yes"/>
    <s v="ANON-51P4-YHM9-H"/>
    <n v="461229380"/>
    <m/>
    <d v="2025-10-29T10:00:24"/>
    <d v="2025-10-29T10:20:24"/>
    <d v="2025-10-29T10:19:58"/>
    <m/>
  </r>
  <r>
    <n v="205"/>
    <x v="1"/>
    <x v="0"/>
    <x v="0"/>
    <x v="0"/>
    <x v="0"/>
    <x v="0"/>
    <x v="0"/>
    <x v="0"/>
    <x v="0"/>
    <x v="0"/>
    <x v="0"/>
    <x v="0"/>
    <x v="0"/>
    <x v="0"/>
    <x v="0"/>
    <x v="0"/>
    <x v="0"/>
    <x v="0"/>
    <m/>
    <x v="1"/>
    <x v="0"/>
    <x v="0"/>
    <x v="2"/>
    <x v="3"/>
    <m/>
    <x v="1"/>
    <x v="2"/>
    <x v="2"/>
    <x v="0"/>
    <x v="0"/>
    <x v="0"/>
    <x v="0"/>
    <m/>
    <x v="2"/>
    <x v="0"/>
    <x v="1"/>
    <x v="1"/>
    <x v="1"/>
    <x v="0"/>
    <x v="0"/>
    <m/>
    <x v="0"/>
    <x v="0"/>
    <m/>
    <x v="0"/>
    <s v="Primary school"/>
    <x v="2"/>
    <m/>
    <x v="3"/>
    <s v="Yes"/>
    <s v="ANON-51P4-YHTC-2"/>
    <n v="767825189"/>
    <m/>
    <d v="2025-10-29T10:00:34"/>
    <d v="2025-10-29T10:20:24"/>
    <d v="2025-10-29T10:19:58"/>
    <m/>
  </r>
  <r>
    <n v="207"/>
    <x v="1"/>
    <x v="2"/>
    <x v="0"/>
    <x v="0"/>
    <x v="2"/>
    <x v="0"/>
    <x v="0"/>
    <x v="1"/>
    <x v="1"/>
    <x v="0"/>
    <x v="0"/>
    <x v="0"/>
    <x v="1"/>
    <x v="2"/>
    <x v="1"/>
    <x v="2"/>
    <x v="3"/>
    <x v="0"/>
    <m/>
    <x v="2"/>
    <x v="0"/>
    <x v="1"/>
    <x v="2"/>
    <x v="2"/>
    <m/>
    <x v="4"/>
    <x v="0"/>
    <x v="0"/>
    <x v="1"/>
    <x v="0"/>
    <x v="1"/>
    <x v="0"/>
    <m/>
    <x v="0"/>
    <x v="2"/>
    <x v="0"/>
    <x v="0"/>
    <x v="1"/>
    <x v="1"/>
    <x v="0"/>
    <m/>
    <x v="1"/>
    <x v="3"/>
    <m/>
    <x v="0"/>
    <s v="Primary school"/>
    <x v="2"/>
    <m/>
    <x v="3"/>
    <s v="Yes"/>
    <s v="ANON-51P4-YHTH-7"/>
    <n v="453492319"/>
    <m/>
    <d v="2025-10-29T10:00:33"/>
    <d v="2025-10-29T10:20:26"/>
    <d v="2025-10-29T10:20:06"/>
    <m/>
  </r>
  <r>
    <n v="208"/>
    <x v="1"/>
    <x v="0"/>
    <x v="0"/>
    <x v="0"/>
    <x v="0"/>
    <x v="0"/>
    <x v="0"/>
    <x v="0"/>
    <x v="0"/>
    <x v="0"/>
    <x v="0"/>
    <x v="0"/>
    <x v="0"/>
    <x v="0"/>
    <x v="0"/>
    <x v="0"/>
    <x v="0"/>
    <x v="0"/>
    <m/>
    <x v="1"/>
    <x v="0"/>
    <x v="2"/>
    <x v="2"/>
    <x v="1"/>
    <m/>
    <x v="1"/>
    <x v="2"/>
    <x v="0"/>
    <x v="1"/>
    <x v="1"/>
    <x v="1"/>
    <x v="0"/>
    <m/>
    <x v="2"/>
    <x v="0"/>
    <x v="0"/>
    <x v="1"/>
    <x v="0"/>
    <x v="0"/>
    <x v="0"/>
    <m/>
    <x v="0"/>
    <x v="0"/>
    <m/>
    <x v="0"/>
    <s v="Primary school"/>
    <x v="2"/>
    <m/>
    <x v="3"/>
    <s v="Yes"/>
    <s v="ANON-51P4-YHMS-B"/>
    <n v="868511616"/>
    <m/>
    <d v="2025-10-29T10:00:25"/>
    <d v="2025-10-29T10:20:28"/>
    <d v="2025-10-29T10:20:06"/>
    <m/>
  </r>
  <r>
    <n v="209"/>
    <x v="0"/>
    <x v="0"/>
    <x v="0"/>
    <x v="0"/>
    <x v="2"/>
    <x v="0"/>
    <x v="0"/>
    <x v="1"/>
    <x v="0"/>
    <x v="0"/>
    <x v="0"/>
    <x v="0"/>
    <x v="0"/>
    <x v="2"/>
    <x v="1"/>
    <x v="0"/>
    <x v="0"/>
    <x v="0"/>
    <m/>
    <x v="1"/>
    <x v="0"/>
    <x v="0"/>
    <x v="2"/>
    <x v="3"/>
    <m/>
    <x v="1"/>
    <x v="2"/>
    <x v="0"/>
    <x v="1"/>
    <x v="0"/>
    <x v="1"/>
    <x v="0"/>
    <m/>
    <x v="2"/>
    <x v="2"/>
    <x v="1"/>
    <x v="0"/>
    <x v="1"/>
    <x v="0"/>
    <x v="0"/>
    <m/>
    <x v="0"/>
    <x v="0"/>
    <m/>
    <x v="0"/>
    <s v="Primary school"/>
    <x v="2"/>
    <m/>
    <x v="3"/>
    <s v="No"/>
    <s v="ANON-51P4-YHMV-E"/>
    <m/>
    <m/>
    <d v="2025-10-29T10:00:30"/>
    <d v="2025-10-29T10:20:29"/>
    <d v="2025-10-29T10:20:16"/>
    <m/>
  </r>
  <r>
    <n v="210"/>
    <x v="0"/>
    <x v="0"/>
    <x v="0"/>
    <x v="0"/>
    <x v="0"/>
    <x v="0"/>
    <x v="1"/>
    <x v="0"/>
    <x v="0"/>
    <x v="0"/>
    <x v="0"/>
    <x v="0"/>
    <x v="0"/>
    <x v="0"/>
    <x v="0"/>
    <x v="0"/>
    <x v="0"/>
    <x v="0"/>
    <m/>
    <x v="1"/>
    <x v="0"/>
    <x v="0"/>
    <x v="2"/>
    <x v="1"/>
    <m/>
    <x v="1"/>
    <x v="2"/>
    <x v="0"/>
    <x v="0"/>
    <x v="1"/>
    <x v="1"/>
    <x v="1"/>
    <m/>
    <x v="0"/>
    <x v="2"/>
    <x v="1"/>
    <x v="1"/>
    <x v="1"/>
    <x v="0"/>
    <x v="0"/>
    <m/>
    <x v="0"/>
    <x v="0"/>
    <m/>
    <x v="0"/>
    <s v="Primary school"/>
    <x v="2"/>
    <m/>
    <x v="3"/>
    <s v="Yes"/>
    <s v="ANON-51P4-YHMB-T"/>
    <n v="773393650"/>
    <m/>
    <d v="2025-10-29T10:00:26"/>
    <d v="2025-10-29T10:20:30"/>
    <d v="2025-10-29T10:20:13"/>
    <m/>
  </r>
  <r>
    <n v="211"/>
    <x v="1"/>
    <x v="0"/>
    <x v="0"/>
    <x v="0"/>
    <x v="0"/>
    <x v="0"/>
    <x v="0"/>
    <x v="0"/>
    <x v="0"/>
    <x v="0"/>
    <x v="0"/>
    <x v="0"/>
    <x v="0"/>
    <x v="0"/>
    <x v="0"/>
    <x v="0"/>
    <x v="0"/>
    <x v="0"/>
    <m/>
    <x v="1"/>
    <x v="0"/>
    <x v="0"/>
    <x v="2"/>
    <x v="1"/>
    <m/>
    <x v="1"/>
    <x v="2"/>
    <x v="2"/>
    <x v="0"/>
    <x v="0"/>
    <x v="0"/>
    <x v="0"/>
    <m/>
    <x v="2"/>
    <x v="0"/>
    <x v="1"/>
    <x v="1"/>
    <x v="1"/>
    <x v="0"/>
    <x v="0"/>
    <m/>
    <x v="0"/>
    <x v="0"/>
    <m/>
    <x v="0"/>
    <s v="Primary school"/>
    <x v="2"/>
    <m/>
    <x v="3"/>
    <s v="Yes"/>
    <s v="ANON-51P4-YHMW-F"/>
    <n v="919746633"/>
    <m/>
    <d v="2025-10-29T10:00:27"/>
    <d v="2025-10-29T10:20:31"/>
    <d v="2025-10-29T10:20:08"/>
    <m/>
  </r>
  <r>
    <n v="212"/>
    <x v="1"/>
    <x v="0"/>
    <x v="0"/>
    <x v="0"/>
    <x v="0"/>
    <x v="1"/>
    <x v="0"/>
    <x v="0"/>
    <x v="0"/>
    <x v="1"/>
    <x v="0"/>
    <x v="0"/>
    <x v="0"/>
    <x v="0"/>
    <x v="0"/>
    <x v="0"/>
    <x v="0"/>
    <x v="0"/>
    <s v="No thank you"/>
    <x v="1"/>
    <x v="0"/>
    <x v="1"/>
    <x v="0"/>
    <x v="3"/>
    <s v="14 years"/>
    <x v="2"/>
    <x v="0"/>
    <x v="0"/>
    <x v="0"/>
    <x v="1"/>
    <x v="0"/>
    <x v="0"/>
    <m/>
    <x v="2"/>
    <x v="0"/>
    <x v="1"/>
    <x v="0"/>
    <x v="0"/>
    <x v="0"/>
    <x v="0"/>
    <m/>
    <x v="1"/>
    <x v="0"/>
    <m/>
    <x v="0"/>
    <s v="Primary school"/>
    <x v="2"/>
    <m/>
    <x v="3"/>
    <s v="No"/>
    <s v="ANON-51P4-YHMC-U"/>
    <m/>
    <m/>
    <d v="2025-10-29T09:59:49"/>
    <d v="2025-10-29T10:20:32"/>
    <d v="2025-10-29T10:20:08"/>
    <m/>
  </r>
  <r>
    <n v="213"/>
    <x v="0"/>
    <x v="0"/>
    <x v="0"/>
    <x v="0"/>
    <x v="0"/>
    <x v="2"/>
    <x v="0"/>
    <x v="0"/>
    <x v="0"/>
    <x v="1"/>
    <x v="0"/>
    <x v="0"/>
    <x v="0"/>
    <x v="1"/>
    <x v="0"/>
    <x v="0"/>
    <x v="2"/>
    <x v="2"/>
    <s v="I’m not sure."/>
    <x v="1"/>
    <x v="0"/>
    <x v="1"/>
    <x v="2"/>
    <x v="0"/>
    <s v="No."/>
    <x v="1"/>
    <x v="2"/>
    <x v="2"/>
    <x v="0"/>
    <x v="0"/>
    <x v="0"/>
    <x v="0"/>
    <m/>
    <x v="0"/>
    <x v="2"/>
    <x v="1"/>
    <x v="0"/>
    <x v="1"/>
    <x v="0"/>
    <x v="0"/>
    <m/>
    <x v="0"/>
    <x v="1"/>
    <m/>
    <x v="0"/>
    <s v="Primary school"/>
    <x v="2"/>
    <m/>
    <x v="3"/>
    <s v="No"/>
    <s v="ANON-51P4-YHMD-V"/>
    <m/>
    <m/>
    <d v="2025-10-29T10:00:24"/>
    <d v="2025-10-29T10:20:34"/>
    <d v="2025-10-29T10:20:27"/>
    <m/>
  </r>
  <r>
    <n v="214"/>
    <x v="1"/>
    <x v="1"/>
    <x v="2"/>
    <x v="0"/>
    <x v="0"/>
    <x v="0"/>
    <x v="3"/>
    <x v="1"/>
    <x v="2"/>
    <x v="3"/>
    <x v="2"/>
    <x v="0"/>
    <x v="2"/>
    <x v="0"/>
    <x v="1"/>
    <x v="1"/>
    <x v="1"/>
    <x v="2"/>
    <m/>
    <x v="0"/>
    <x v="0"/>
    <x v="2"/>
    <x v="1"/>
    <x v="0"/>
    <s v="Every 2 years"/>
    <x v="0"/>
    <x v="1"/>
    <x v="0"/>
    <x v="1"/>
    <x v="1"/>
    <x v="1"/>
    <x v="0"/>
    <m/>
    <x v="0"/>
    <x v="0"/>
    <x v="0"/>
    <x v="1"/>
    <x v="0"/>
    <x v="0"/>
    <x v="0"/>
    <m/>
    <x v="0"/>
    <x v="0"/>
    <m/>
    <x v="0"/>
    <s v="Primary school"/>
    <x v="2"/>
    <m/>
    <x v="3"/>
    <s v="Yes"/>
    <s v="ANON-51P4-YHM8-G"/>
    <n v="1065028125"/>
    <m/>
    <d v="2025-10-29T10:00:28"/>
    <d v="2025-10-29T10:20:34"/>
    <d v="2025-10-29T10:20:12"/>
    <m/>
  </r>
  <r>
    <n v="216"/>
    <x v="0"/>
    <x v="0"/>
    <x v="0"/>
    <x v="0"/>
    <x v="0"/>
    <x v="0"/>
    <x v="1"/>
    <x v="0"/>
    <x v="0"/>
    <x v="0"/>
    <x v="0"/>
    <x v="0"/>
    <x v="0"/>
    <x v="0"/>
    <x v="0"/>
    <x v="0"/>
    <x v="0"/>
    <x v="0"/>
    <s v="They should look at the kindness in the muga"/>
    <x v="1"/>
    <x v="0"/>
    <x v="0"/>
    <x v="2"/>
    <x v="1"/>
    <m/>
    <x v="1"/>
    <x v="2"/>
    <x v="0"/>
    <x v="0"/>
    <x v="1"/>
    <x v="0"/>
    <x v="1"/>
    <m/>
    <x v="2"/>
    <x v="2"/>
    <x v="1"/>
    <x v="0"/>
    <x v="0"/>
    <x v="0"/>
    <x v="0"/>
    <m/>
    <x v="0"/>
    <x v="0"/>
    <m/>
    <x v="0"/>
    <s v="Primary school"/>
    <x v="2"/>
    <m/>
    <x v="3"/>
    <s v="Yes"/>
    <s v="ANON-51P4-YHMT-C"/>
    <n v="1033179323"/>
    <m/>
    <d v="2025-10-29T10:00:23"/>
    <d v="2025-10-29T10:20:35"/>
    <d v="2025-10-29T10:20:24"/>
    <m/>
  </r>
  <r>
    <n v="217"/>
    <x v="1"/>
    <x v="0"/>
    <x v="0"/>
    <x v="0"/>
    <x v="0"/>
    <x v="0"/>
    <x v="0"/>
    <x v="0"/>
    <x v="0"/>
    <x v="0"/>
    <x v="0"/>
    <x v="0"/>
    <x v="0"/>
    <x v="0"/>
    <x v="0"/>
    <x v="0"/>
    <x v="0"/>
    <x v="0"/>
    <s v="Nope"/>
    <x v="0"/>
    <x v="0"/>
    <x v="0"/>
    <x v="0"/>
    <x v="2"/>
    <m/>
    <x v="3"/>
    <x v="1"/>
    <x v="0"/>
    <x v="0"/>
    <x v="0"/>
    <x v="0"/>
    <x v="0"/>
    <m/>
    <x v="0"/>
    <x v="0"/>
    <x v="1"/>
    <x v="0"/>
    <x v="1"/>
    <x v="0"/>
    <x v="0"/>
    <m/>
    <x v="0"/>
    <x v="0"/>
    <m/>
    <x v="0"/>
    <s v="Primary school"/>
    <x v="2"/>
    <m/>
    <x v="7"/>
    <s v="Yes"/>
    <s v="ANON-51P4-YHMM-5"/>
    <n v="14340073"/>
    <m/>
    <d v="2025-10-29T10:00:25"/>
    <d v="2025-10-29T10:20:41"/>
    <d v="2025-10-29T10:20:36"/>
    <m/>
  </r>
  <r>
    <n v="219"/>
    <x v="1"/>
    <x v="0"/>
    <x v="0"/>
    <x v="0"/>
    <x v="0"/>
    <x v="0"/>
    <x v="1"/>
    <x v="0"/>
    <x v="0"/>
    <x v="0"/>
    <x v="0"/>
    <x v="2"/>
    <x v="1"/>
    <x v="0"/>
    <x v="0"/>
    <x v="0"/>
    <x v="0"/>
    <x v="0"/>
    <m/>
    <x v="1"/>
    <x v="2"/>
    <x v="2"/>
    <x v="2"/>
    <x v="0"/>
    <m/>
    <x v="1"/>
    <x v="0"/>
    <x v="2"/>
    <x v="0"/>
    <x v="0"/>
    <x v="0"/>
    <x v="0"/>
    <m/>
    <x v="2"/>
    <x v="0"/>
    <x v="0"/>
    <x v="1"/>
    <x v="1"/>
    <x v="0"/>
    <x v="0"/>
    <m/>
    <x v="0"/>
    <x v="0"/>
    <m/>
    <x v="0"/>
    <s v="Primary school"/>
    <x v="2"/>
    <m/>
    <x v="3"/>
    <s v="Yes"/>
    <s v="ANON-51P4-YHMJ-2"/>
    <n v="764851499"/>
    <m/>
    <d v="2025-10-29T10:00:30"/>
    <d v="2025-10-29T10:20:52"/>
    <d v="2025-10-29T10:20:20"/>
    <m/>
  </r>
  <r>
    <n v="220"/>
    <x v="1"/>
    <x v="0"/>
    <x v="0"/>
    <x v="0"/>
    <x v="0"/>
    <x v="2"/>
    <x v="0"/>
    <x v="0"/>
    <x v="0"/>
    <x v="0"/>
    <x v="0"/>
    <x v="0"/>
    <x v="0"/>
    <x v="0"/>
    <x v="0"/>
    <x v="0"/>
    <x v="0"/>
    <x v="0"/>
    <s v="No"/>
    <x v="1"/>
    <x v="0"/>
    <x v="1"/>
    <x v="0"/>
    <x v="0"/>
    <m/>
    <x v="0"/>
    <x v="0"/>
    <x v="0"/>
    <x v="0"/>
    <x v="0"/>
    <x v="0"/>
    <x v="0"/>
    <m/>
    <x v="0"/>
    <x v="2"/>
    <x v="0"/>
    <x v="0"/>
    <x v="0"/>
    <x v="0"/>
    <x v="0"/>
    <m/>
    <x v="0"/>
    <x v="1"/>
    <m/>
    <x v="0"/>
    <s v="Primary school"/>
    <x v="2"/>
    <m/>
    <x v="3"/>
    <s v="Yes"/>
    <s v="ANON-51P4-YHMX-G"/>
    <n v="1055165556"/>
    <m/>
    <d v="2025-10-29T10:00:23"/>
    <d v="2025-10-29T10:20:59"/>
    <d v="2025-10-29T10:19:54"/>
    <m/>
  </r>
  <r>
    <n v="221"/>
    <x v="1"/>
    <x v="0"/>
    <x v="0"/>
    <x v="0"/>
    <x v="0"/>
    <x v="0"/>
    <x v="0"/>
    <x v="1"/>
    <x v="0"/>
    <x v="0"/>
    <x v="0"/>
    <x v="0"/>
    <x v="2"/>
    <x v="0"/>
    <x v="0"/>
    <x v="0"/>
    <x v="1"/>
    <x v="0"/>
    <s v="how important it is to give encouragement _x000a_is there evidence of following gospel values"/>
    <x v="1"/>
    <x v="2"/>
    <x v="1"/>
    <x v="1"/>
    <x v="3"/>
    <m/>
    <x v="2"/>
    <x v="0"/>
    <x v="0"/>
    <x v="0"/>
    <x v="0"/>
    <x v="0"/>
    <x v="0"/>
    <m/>
    <x v="1"/>
    <x v="0"/>
    <x v="0"/>
    <x v="0"/>
    <x v="0"/>
    <x v="0"/>
    <x v="0"/>
    <s v="a video that can be shared at assembly"/>
    <x v="0"/>
    <x v="1"/>
    <m/>
    <x v="0"/>
    <s v="Primary school"/>
    <x v="2"/>
    <m/>
    <x v="1"/>
    <s v="Yes"/>
    <s v="ANON-51P4-YHTS-J"/>
    <n v="1060131181"/>
    <m/>
    <d v="2025-10-29T11:51:02"/>
    <d v="2025-10-29T12:02:46"/>
    <d v="2025-10-29T12:02:22"/>
    <m/>
  </r>
  <r>
    <n v="224"/>
    <x v="1"/>
    <x v="0"/>
    <x v="0"/>
    <x v="0"/>
    <x v="0"/>
    <x v="0"/>
    <x v="0"/>
    <x v="0"/>
    <x v="0"/>
    <x v="0"/>
    <x v="0"/>
    <x v="2"/>
    <x v="0"/>
    <x v="0"/>
    <x v="0"/>
    <x v="0"/>
    <x v="0"/>
    <x v="0"/>
    <s v="Pupils behaviour_x000a_How pupils get on in learning"/>
    <x v="2"/>
    <x v="0"/>
    <x v="1"/>
    <x v="1"/>
    <x v="4"/>
    <s v="I think inspections should happen at least once every year"/>
    <x v="1"/>
    <x v="0"/>
    <x v="0"/>
    <x v="0"/>
    <x v="0"/>
    <x v="0"/>
    <x v="0"/>
    <m/>
    <x v="0"/>
    <x v="0"/>
    <x v="1"/>
    <x v="0"/>
    <x v="1"/>
    <x v="0"/>
    <x v="0"/>
    <m/>
    <x v="3"/>
    <x v="3"/>
    <m/>
    <x v="0"/>
    <s v="Primary school"/>
    <x v="2"/>
    <m/>
    <x v="22"/>
    <s v="No"/>
    <s v="ANON-51P4-YHTB-1"/>
    <m/>
    <m/>
    <d v="2025-10-29T11:58:35"/>
    <d v="2025-10-29T12:19:59"/>
    <d v="2025-10-29T12:18:49"/>
    <m/>
  </r>
  <r>
    <n v="225"/>
    <x v="1"/>
    <x v="0"/>
    <x v="0"/>
    <x v="0"/>
    <x v="0"/>
    <x v="0"/>
    <x v="0"/>
    <x v="0"/>
    <x v="0"/>
    <x v="0"/>
    <x v="0"/>
    <x v="2"/>
    <x v="0"/>
    <x v="0"/>
    <x v="0"/>
    <x v="0"/>
    <x v="0"/>
    <x v="0"/>
    <s v="Pupils behaviour_x000a_How they get on at learning"/>
    <x v="1"/>
    <x v="0"/>
    <x v="1"/>
    <x v="1"/>
    <x v="1"/>
    <s v="I think inspectors should come in the school 2 times per year"/>
    <x v="1"/>
    <x v="0"/>
    <x v="0"/>
    <x v="0"/>
    <x v="1"/>
    <x v="0"/>
    <x v="0"/>
    <m/>
    <x v="2"/>
    <x v="0"/>
    <x v="0"/>
    <x v="1"/>
    <x v="1"/>
    <x v="0"/>
    <x v="0"/>
    <m/>
    <x v="0"/>
    <x v="0"/>
    <m/>
    <x v="0"/>
    <s v="Primary school"/>
    <x v="2"/>
    <m/>
    <x v="22"/>
    <s v="Yes"/>
    <s v="ANON-51P4-YHTN-D"/>
    <n v="495369506"/>
    <m/>
    <d v="2025-10-29T11:57:56"/>
    <d v="2025-10-29T12:21:04"/>
    <d v="2025-10-29T12:21:00"/>
    <m/>
  </r>
  <r>
    <n v="230"/>
    <x v="0"/>
    <x v="0"/>
    <x v="0"/>
    <x v="0"/>
    <x v="0"/>
    <x v="0"/>
    <x v="0"/>
    <x v="0"/>
    <x v="0"/>
    <x v="0"/>
    <x v="0"/>
    <x v="0"/>
    <x v="0"/>
    <x v="0"/>
    <x v="0"/>
    <x v="0"/>
    <x v="0"/>
    <x v="0"/>
    <m/>
    <x v="1"/>
    <x v="0"/>
    <x v="0"/>
    <x v="2"/>
    <x v="2"/>
    <m/>
    <x v="1"/>
    <x v="0"/>
    <x v="0"/>
    <x v="0"/>
    <x v="0"/>
    <x v="1"/>
    <x v="0"/>
    <m/>
    <x v="0"/>
    <x v="0"/>
    <x v="0"/>
    <x v="0"/>
    <x v="0"/>
    <x v="0"/>
    <x v="0"/>
    <m/>
    <x v="1"/>
    <x v="0"/>
    <m/>
    <x v="0"/>
    <s v="Primary school"/>
    <x v="2"/>
    <m/>
    <x v="23"/>
    <s v="Yes"/>
    <s v="ANON-51P4-YHT5-M"/>
    <n v="318458731"/>
    <m/>
    <d v="2025-10-30T09:26:56"/>
    <d v="2025-10-30T09:40:11"/>
    <d v="2025-10-30T09:39:57"/>
    <m/>
  </r>
  <r>
    <n v="231"/>
    <x v="0"/>
    <x v="0"/>
    <x v="0"/>
    <x v="0"/>
    <x v="0"/>
    <x v="0"/>
    <x v="0"/>
    <x v="0"/>
    <x v="0"/>
    <x v="0"/>
    <x v="0"/>
    <x v="0"/>
    <x v="0"/>
    <x v="0"/>
    <x v="0"/>
    <x v="0"/>
    <x v="0"/>
    <x v="0"/>
    <m/>
    <x v="1"/>
    <x v="0"/>
    <x v="0"/>
    <x v="0"/>
    <x v="3"/>
    <m/>
    <x v="1"/>
    <x v="0"/>
    <x v="0"/>
    <x v="0"/>
    <x v="0"/>
    <x v="0"/>
    <x v="0"/>
    <m/>
    <x v="0"/>
    <x v="0"/>
    <x v="1"/>
    <x v="0"/>
    <x v="1"/>
    <x v="0"/>
    <x v="0"/>
    <m/>
    <x v="0"/>
    <x v="0"/>
    <m/>
    <x v="0"/>
    <s v="Primary school"/>
    <x v="2"/>
    <m/>
    <x v="16"/>
    <s v="No"/>
    <s v="ANON-51P4-YHTU-M"/>
    <m/>
    <m/>
    <d v="2025-10-30T09:26:53"/>
    <d v="2025-10-30T09:40:16"/>
    <d v="2025-10-30T09:39:58"/>
    <m/>
  </r>
  <r>
    <n v="233"/>
    <x v="1"/>
    <x v="0"/>
    <x v="0"/>
    <x v="0"/>
    <x v="0"/>
    <x v="0"/>
    <x v="0"/>
    <x v="0"/>
    <x v="0"/>
    <x v="0"/>
    <x v="0"/>
    <x v="0"/>
    <x v="0"/>
    <x v="0"/>
    <x v="0"/>
    <x v="0"/>
    <x v="0"/>
    <x v="0"/>
    <m/>
    <x v="1"/>
    <x v="0"/>
    <x v="0"/>
    <x v="0"/>
    <x v="2"/>
    <m/>
    <x v="1"/>
    <x v="0"/>
    <x v="0"/>
    <x v="0"/>
    <x v="0"/>
    <x v="0"/>
    <x v="0"/>
    <m/>
    <x v="0"/>
    <x v="0"/>
    <x v="0"/>
    <x v="0"/>
    <x v="0"/>
    <x v="0"/>
    <x v="0"/>
    <m/>
    <x v="0"/>
    <x v="0"/>
    <m/>
    <x v="0"/>
    <s v="Primary school"/>
    <x v="2"/>
    <m/>
    <x v="16"/>
    <s v="Yes"/>
    <s v="ANON-51P4-YHTV-N"/>
    <n v="685090843"/>
    <m/>
    <d v="2025-10-30T09:25:31"/>
    <d v="2025-10-30T09:40:18"/>
    <d v="2025-10-30T09:40:08"/>
    <m/>
  </r>
  <r>
    <n v="234"/>
    <x v="1"/>
    <x v="0"/>
    <x v="0"/>
    <x v="0"/>
    <x v="0"/>
    <x v="0"/>
    <x v="0"/>
    <x v="0"/>
    <x v="0"/>
    <x v="0"/>
    <x v="0"/>
    <x v="0"/>
    <x v="0"/>
    <x v="0"/>
    <x v="0"/>
    <x v="0"/>
    <x v="0"/>
    <x v="0"/>
    <m/>
    <x v="1"/>
    <x v="0"/>
    <x v="0"/>
    <x v="1"/>
    <x v="2"/>
    <m/>
    <x v="2"/>
    <x v="0"/>
    <x v="0"/>
    <x v="0"/>
    <x v="0"/>
    <x v="0"/>
    <x v="0"/>
    <m/>
    <x v="2"/>
    <x v="1"/>
    <x v="0"/>
    <x v="0"/>
    <x v="0"/>
    <x v="0"/>
    <x v="0"/>
    <m/>
    <x v="3"/>
    <x v="3"/>
    <m/>
    <x v="0"/>
    <s v="Primary school"/>
    <x v="2"/>
    <m/>
    <x v="16"/>
    <s v="No"/>
    <s v="ANON-51P4-YHZ6-U"/>
    <m/>
    <m/>
    <d v="2025-10-30T09:27:22"/>
    <d v="2025-10-30T09:40:19"/>
    <d v="2025-10-30T09:39:59"/>
    <m/>
  </r>
  <r>
    <n v="235"/>
    <x v="1"/>
    <x v="0"/>
    <x v="0"/>
    <x v="0"/>
    <x v="0"/>
    <x v="0"/>
    <x v="0"/>
    <x v="0"/>
    <x v="0"/>
    <x v="0"/>
    <x v="0"/>
    <x v="0"/>
    <x v="0"/>
    <x v="0"/>
    <x v="0"/>
    <x v="0"/>
    <x v="0"/>
    <x v="0"/>
    <m/>
    <x v="1"/>
    <x v="0"/>
    <x v="0"/>
    <x v="0"/>
    <x v="2"/>
    <m/>
    <x v="1"/>
    <x v="0"/>
    <x v="0"/>
    <x v="0"/>
    <x v="0"/>
    <x v="0"/>
    <x v="0"/>
    <m/>
    <x v="1"/>
    <x v="0"/>
    <x v="0"/>
    <x v="0"/>
    <x v="0"/>
    <x v="0"/>
    <x v="0"/>
    <m/>
    <x v="0"/>
    <x v="0"/>
    <m/>
    <x v="0"/>
    <s v="Primary school"/>
    <x v="2"/>
    <m/>
    <x v="16"/>
    <s v="Yes"/>
    <s v="ANON-51P4-YHX1-M"/>
    <n v="41658292"/>
    <m/>
    <d v="2025-10-30T09:26:57"/>
    <d v="2025-10-30T09:40:19"/>
    <d v="2025-10-30T09:40:13"/>
    <m/>
  </r>
  <r>
    <n v="236"/>
    <x v="1"/>
    <x v="0"/>
    <x v="0"/>
    <x v="0"/>
    <x v="0"/>
    <x v="0"/>
    <x v="0"/>
    <x v="0"/>
    <x v="0"/>
    <x v="0"/>
    <x v="0"/>
    <x v="0"/>
    <x v="0"/>
    <x v="0"/>
    <x v="0"/>
    <x v="0"/>
    <x v="0"/>
    <x v="0"/>
    <m/>
    <x v="1"/>
    <x v="0"/>
    <x v="0"/>
    <x v="0"/>
    <x v="2"/>
    <m/>
    <x v="1"/>
    <x v="0"/>
    <x v="0"/>
    <x v="1"/>
    <x v="1"/>
    <x v="0"/>
    <x v="0"/>
    <m/>
    <x v="0"/>
    <x v="0"/>
    <x v="0"/>
    <x v="0"/>
    <x v="0"/>
    <x v="0"/>
    <x v="0"/>
    <m/>
    <x v="0"/>
    <x v="0"/>
    <m/>
    <x v="0"/>
    <s v="Primary school"/>
    <x v="2"/>
    <m/>
    <x v="16"/>
    <s v="Yes"/>
    <s v="ANON-51P4-YHXZ-W"/>
    <n v="580229124"/>
    <m/>
    <d v="2025-10-30T09:27:09"/>
    <d v="2025-10-30T09:40:20"/>
    <d v="2025-10-30T09:40:00"/>
    <m/>
  </r>
  <r>
    <n v="237"/>
    <x v="1"/>
    <x v="0"/>
    <x v="0"/>
    <x v="0"/>
    <x v="0"/>
    <x v="0"/>
    <x v="0"/>
    <x v="0"/>
    <x v="0"/>
    <x v="0"/>
    <x v="0"/>
    <x v="0"/>
    <x v="0"/>
    <x v="0"/>
    <x v="0"/>
    <x v="0"/>
    <x v="0"/>
    <x v="0"/>
    <m/>
    <x v="1"/>
    <x v="0"/>
    <x v="0"/>
    <x v="2"/>
    <x v="1"/>
    <m/>
    <x v="2"/>
    <x v="0"/>
    <x v="0"/>
    <x v="1"/>
    <x v="1"/>
    <x v="0"/>
    <x v="0"/>
    <m/>
    <x v="2"/>
    <x v="1"/>
    <x v="0"/>
    <x v="1"/>
    <x v="0"/>
    <x v="0"/>
    <x v="0"/>
    <m/>
    <x v="0"/>
    <x v="1"/>
    <m/>
    <x v="0"/>
    <s v="Primary school"/>
    <x v="2"/>
    <m/>
    <x v="16"/>
    <s v="Yes"/>
    <s v="ANON-51P4-YHZP-N"/>
    <n v="335907211"/>
    <m/>
    <d v="2025-10-30T09:27:17"/>
    <d v="2025-10-30T09:40:20"/>
    <d v="2025-10-30T09:40:06"/>
    <m/>
  </r>
  <r>
    <n v="239"/>
    <x v="1"/>
    <x v="0"/>
    <x v="0"/>
    <x v="0"/>
    <x v="0"/>
    <x v="0"/>
    <x v="0"/>
    <x v="0"/>
    <x v="0"/>
    <x v="0"/>
    <x v="0"/>
    <x v="0"/>
    <x v="0"/>
    <x v="0"/>
    <x v="0"/>
    <x v="0"/>
    <x v="0"/>
    <x v="0"/>
    <m/>
    <x v="1"/>
    <x v="0"/>
    <x v="0"/>
    <x v="0"/>
    <x v="2"/>
    <m/>
    <x v="1"/>
    <x v="0"/>
    <x v="0"/>
    <x v="1"/>
    <x v="1"/>
    <x v="0"/>
    <x v="0"/>
    <m/>
    <x v="0"/>
    <x v="0"/>
    <x v="0"/>
    <x v="0"/>
    <x v="0"/>
    <x v="0"/>
    <x v="0"/>
    <m/>
    <x v="0"/>
    <x v="0"/>
    <m/>
    <x v="0"/>
    <s v="Primary school"/>
    <x v="2"/>
    <m/>
    <x v="16"/>
    <s v="Yes"/>
    <s v="ANON-51P4-YHXY-V"/>
    <n v="798649761"/>
    <m/>
    <d v="2025-10-30T09:27:01"/>
    <d v="2025-10-30T09:40:22"/>
    <d v="2025-10-30T09:40:14"/>
    <m/>
  </r>
  <r>
    <n v="240"/>
    <x v="1"/>
    <x v="0"/>
    <x v="0"/>
    <x v="0"/>
    <x v="0"/>
    <x v="0"/>
    <x v="0"/>
    <x v="0"/>
    <x v="0"/>
    <x v="0"/>
    <x v="0"/>
    <x v="2"/>
    <x v="0"/>
    <x v="0"/>
    <x v="0"/>
    <x v="0"/>
    <x v="0"/>
    <x v="0"/>
    <m/>
    <x v="1"/>
    <x v="0"/>
    <x v="0"/>
    <x v="2"/>
    <x v="2"/>
    <m/>
    <x v="1"/>
    <x v="0"/>
    <x v="0"/>
    <x v="1"/>
    <x v="1"/>
    <x v="0"/>
    <x v="0"/>
    <m/>
    <x v="0"/>
    <x v="0"/>
    <x v="0"/>
    <x v="0"/>
    <x v="0"/>
    <x v="0"/>
    <x v="0"/>
    <m/>
    <x v="0"/>
    <x v="0"/>
    <m/>
    <x v="0"/>
    <s v="Primary school"/>
    <x v="2"/>
    <m/>
    <x v="16"/>
    <s v="Yes"/>
    <s v="ANON-51P4-YHX4-Q"/>
    <n v="218773436"/>
    <m/>
    <d v="2025-10-30T09:26:59"/>
    <d v="2025-10-30T09:40:23"/>
    <d v="2025-10-30T09:40:09"/>
    <m/>
  </r>
  <r>
    <n v="241"/>
    <x v="1"/>
    <x v="0"/>
    <x v="0"/>
    <x v="0"/>
    <x v="0"/>
    <x v="0"/>
    <x v="0"/>
    <x v="0"/>
    <x v="0"/>
    <x v="0"/>
    <x v="0"/>
    <x v="0"/>
    <x v="0"/>
    <x v="0"/>
    <x v="0"/>
    <x v="0"/>
    <x v="0"/>
    <x v="0"/>
    <m/>
    <x v="1"/>
    <x v="0"/>
    <x v="0"/>
    <x v="0"/>
    <x v="3"/>
    <m/>
    <x v="0"/>
    <x v="0"/>
    <x v="0"/>
    <x v="0"/>
    <x v="0"/>
    <x v="0"/>
    <x v="0"/>
    <m/>
    <x v="2"/>
    <x v="0"/>
    <x v="0"/>
    <x v="0"/>
    <x v="0"/>
    <x v="0"/>
    <x v="0"/>
    <m/>
    <x v="0"/>
    <x v="0"/>
    <m/>
    <x v="0"/>
    <s v="Primary school"/>
    <x v="2"/>
    <m/>
    <x v="16"/>
    <s v="Yes"/>
    <s v="ANON-51P4-YH3F-4"/>
    <n v="1063792916"/>
    <m/>
    <d v="2025-10-30T09:28:17"/>
    <d v="2025-10-30T09:40:23"/>
    <d v="2025-10-30T09:40:08"/>
    <m/>
  </r>
  <r>
    <n v="242"/>
    <x v="1"/>
    <x v="0"/>
    <x v="0"/>
    <x v="0"/>
    <x v="0"/>
    <x v="0"/>
    <x v="0"/>
    <x v="0"/>
    <x v="0"/>
    <x v="0"/>
    <x v="0"/>
    <x v="0"/>
    <x v="0"/>
    <x v="0"/>
    <x v="0"/>
    <x v="0"/>
    <x v="0"/>
    <x v="0"/>
    <m/>
    <x v="1"/>
    <x v="0"/>
    <x v="0"/>
    <x v="2"/>
    <x v="2"/>
    <s v="14 yers"/>
    <x v="2"/>
    <x v="0"/>
    <x v="0"/>
    <x v="1"/>
    <x v="1"/>
    <x v="0"/>
    <x v="0"/>
    <m/>
    <x v="1"/>
    <x v="1"/>
    <x v="1"/>
    <x v="1"/>
    <x v="0"/>
    <x v="0"/>
    <x v="0"/>
    <m/>
    <x v="3"/>
    <x v="0"/>
    <m/>
    <x v="0"/>
    <s v="Primary school"/>
    <x v="2"/>
    <m/>
    <x v="16"/>
    <s v="Yes"/>
    <s v="ANON-51P4-YHTE-4"/>
    <n v="974718525"/>
    <m/>
    <d v="2025-10-30T09:26:55"/>
    <d v="2025-10-30T09:40:26"/>
    <d v="2025-10-30T09:40:16"/>
    <m/>
  </r>
  <r>
    <n v="243"/>
    <x v="1"/>
    <x v="0"/>
    <x v="0"/>
    <x v="0"/>
    <x v="0"/>
    <x v="0"/>
    <x v="0"/>
    <x v="0"/>
    <x v="0"/>
    <x v="0"/>
    <x v="0"/>
    <x v="0"/>
    <x v="0"/>
    <x v="0"/>
    <x v="0"/>
    <x v="0"/>
    <x v="0"/>
    <x v="0"/>
    <m/>
    <x v="1"/>
    <x v="0"/>
    <x v="0"/>
    <x v="2"/>
    <x v="2"/>
    <m/>
    <x v="1"/>
    <x v="0"/>
    <x v="0"/>
    <x v="0"/>
    <x v="0"/>
    <x v="0"/>
    <x v="0"/>
    <m/>
    <x v="0"/>
    <x v="0"/>
    <x v="0"/>
    <x v="0"/>
    <x v="0"/>
    <x v="0"/>
    <x v="0"/>
    <m/>
    <x v="0"/>
    <x v="0"/>
    <m/>
    <x v="0"/>
    <s v="Primary school"/>
    <x v="2"/>
    <m/>
    <x v="16"/>
    <s v="Yes"/>
    <s v="ANON-51P4-YHX2-N"/>
    <n v="84463192"/>
    <m/>
    <d v="2025-10-30T09:27:02"/>
    <d v="2025-10-30T09:40:27"/>
    <d v="2025-10-30T09:40:13"/>
    <m/>
  </r>
  <r>
    <n v="244"/>
    <x v="1"/>
    <x v="0"/>
    <x v="0"/>
    <x v="0"/>
    <x v="0"/>
    <x v="0"/>
    <x v="0"/>
    <x v="0"/>
    <x v="0"/>
    <x v="0"/>
    <x v="0"/>
    <x v="2"/>
    <x v="0"/>
    <x v="0"/>
    <x v="1"/>
    <x v="2"/>
    <x v="2"/>
    <x v="0"/>
    <m/>
    <x v="2"/>
    <x v="0"/>
    <x v="0"/>
    <x v="1"/>
    <x v="2"/>
    <m/>
    <x v="1"/>
    <x v="2"/>
    <x v="0"/>
    <x v="1"/>
    <x v="1"/>
    <x v="0"/>
    <x v="0"/>
    <m/>
    <x v="1"/>
    <x v="1"/>
    <x v="0"/>
    <x v="0"/>
    <x v="1"/>
    <x v="1"/>
    <x v="0"/>
    <m/>
    <x v="3"/>
    <x v="3"/>
    <m/>
    <x v="0"/>
    <s v="Primary school"/>
    <x v="2"/>
    <m/>
    <x v="16"/>
    <s v="No"/>
    <s v="ANON-51P4-YHTG-6"/>
    <m/>
    <m/>
    <d v="2025-10-30T09:26:56"/>
    <d v="2025-10-30T09:40:36"/>
    <d v="2025-10-30T09:40:10"/>
    <m/>
  </r>
  <r>
    <n v="250"/>
    <x v="1"/>
    <x v="0"/>
    <x v="0"/>
    <x v="0"/>
    <x v="0"/>
    <x v="0"/>
    <x v="0"/>
    <x v="0"/>
    <x v="0"/>
    <x v="0"/>
    <x v="0"/>
    <x v="0"/>
    <x v="0"/>
    <x v="0"/>
    <x v="0"/>
    <x v="0"/>
    <x v="0"/>
    <x v="0"/>
    <m/>
    <x v="1"/>
    <x v="0"/>
    <x v="2"/>
    <x v="1"/>
    <x v="1"/>
    <m/>
    <x v="1"/>
    <x v="0"/>
    <x v="0"/>
    <x v="1"/>
    <x v="1"/>
    <x v="0"/>
    <x v="0"/>
    <m/>
    <x v="0"/>
    <x v="0"/>
    <x v="0"/>
    <x v="1"/>
    <x v="1"/>
    <x v="0"/>
    <x v="0"/>
    <m/>
    <x v="0"/>
    <x v="0"/>
    <m/>
    <x v="0"/>
    <s v="Primary school"/>
    <x v="2"/>
    <m/>
    <x v="1"/>
    <s v="Yes"/>
    <s v="ANON-51P4-YH8N-H"/>
    <n v="570927458"/>
    <m/>
    <d v="2025-10-30T13:57:14"/>
    <d v="2025-10-30T14:19:28"/>
    <d v="2025-10-30T14:18:09"/>
    <m/>
  </r>
  <r>
    <n v="251"/>
    <x v="1"/>
    <x v="0"/>
    <x v="0"/>
    <x v="0"/>
    <x v="0"/>
    <x v="0"/>
    <x v="0"/>
    <x v="0"/>
    <x v="0"/>
    <x v="0"/>
    <x v="0"/>
    <x v="0"/>
    <x v="0"/>
    <x v="0"/>
    <x v="0"/>
    <x v="0"/>
    <x v="0"/>
    <x v="0"/>
    <s v="No, they are all very important."/>
    <x v="1"/>
    <x v="0"/>
    <x v="1"/>
    <x v="1"/>
    <x v="1"/>
    <s v="It should take place more often because if it was once every 5-10 years the schools could be acting good for that one day then after it the rest of the years the teachers could possibly change and not give students a good education."/>
    <x v="3"/>
    <x v="0"/>
    <x v="0"/>
    <x v="0"/>
    <x v="0"/>
    <x v="1"/>
    <x v="0"/>
    <m/>
    <x v="0"/>
    <x v="0"/>
    <x v="0"/>
    <x v="1"/>
    <x v="0"/>
    <x v="0"/>
    <x v="0"/>
    <m/>
    <x v="0"/>
    <x v="0"/>
    <m/>
    <x v="0"/>
    <s v="Primary school"/>
    <x v="2"/>
    <m/>
    <x v="1"/>
    <s v="Yes"/>
    <s v="ANON-51P4-YH8B-5"/>
    <n v="471380406"/>
    <m/>
    <d v="2025-10-30T13:57:17"/>
    <d v="2025-10-30T14:19:59"/>
    <d v="2025-10-30T14:19:43"/>
    <m/>
  </r>
  <r>
    <n v="253"/>
    <x v="1"/>
    <x v="0"/>
    <x v="0"/>
    <x v="0"/>
    <x v="0"/>
    <x v="0"/>
    <x v="0"/>
    <x v="0"/>
    <x v="0"/>
    <x v="0"/>
    <x v="0"/>
    <x v="0"/>
    <x v="0"/>
    <x v="0"/>
    <x v="0"/>
    <x v="0"/>
    <x v="0"/>
    <x v="0"/>
    <s v="No they are all really important"/>
    <x v="1"/>
    <x v="0"/>
    <x v="0"/>
    <x v="0"/>
    <x v="0"/>
    <s v="every one year"/>
    <x v="4"/>
    <x v="0"/>
    <x v="0"/>
    <x v="0"/>
    <x v="0"/>
    <x v="0"/>
    <x v="0"/>
    <m/>
    <x v="0"/>
    <x v="0"/>
    <x v="0"/>
    <x v="0"/>
    <x v="0"/>
    <x v="0"/>
    <x v="0"/>
    <m/>
    <x v="0"/>
    <x v="0"/>
    <m/>
    <x v="0"/>
    <s v="Primary school"/>
    <x v="2"/>
    <m/>
    <x v="1"/>
    <s v="Yes"/>
    <s v="ANON-51P4-YH84-Q"/>
    <n v="585266041"/>
    <m/>
    <d v="2025-10-30T13:56:52"/>
    <d v="2025-10-30T14:20:07"/>
    <d v="2025-10-30T14:19:55"/>
    <m/>
  </r>
  <r>
    <n v="254"/>
    <x v="1"/>
    <x v="0"/>
    <x v="0"/>
    <x v="0"/>
    <x v="0"/>
    <x v="0"/>
    <x v="0"/>
    <x v="0"/>
    <x v="0"/>
    <x v="0"/>
    <x v="0"/>
    <x v="0"/>
    <x v="0"/>
    <x v="0"/>
    <x v="0"/>
    <x v="0"/>
    <x v="0"/>
    <x v="0"/>
    <s v="No i think they are all important."/>
    <x v="1"/>
    <x v="0"/>
    <x v="0"/>
    <x v="0"/>
    <x v="0"/>
    <s v="I think it should be every two years."/>
    <x v="3"/>
    <x v="0"/>
    <x v="0"/>
    <x v="0"/>
    <x v="0"/>
    <x v="0"/>
    <x v="0"/>
    <m/>
    <x v="2"/>
    <x v="0"/>
    <x v="0"/>
    <x v="0"/>
    <x v="0"/>
    <x v="0"/>
    <x v="0"/>
    <m/>
    <x v="0"/>
    <x v="0"/>
    <m/>
    <x v="0"/>
    <s v="Primary school"/>
    <x v="2"/>
    <m/>
    <x v="1"/>
    <s v="Yes"/>
    <s v="ANON-51P4-YH3U-K"/>
    <n v="500232640"/>
    <m/>
    <d v="2025-10-30T13:56:47"/>
    <d v="2025-10-30T14:23:15"/>
    <d v="2025-10-30T14:22:58"/>
    <m/>
  </r>
  <r>
    <n v="259"/>
    <x v="1"/>
    <x v="0"/>
    <x v="0"/>
    <x v="0"/>
    <x v="0"/>
    <x v="0"/>
    <x v="0"/>
    <x v="0"/>
    <x v="0"/>
    <x v="0"/>
    <x v="0"/>
    <x v="0"/>
    <x v="0"/>
    <x v="0"/>
    <x v="0"/>
    <x v="0"/>
    <x v="0"/>
    <x v="0"/>
    <s v="I think inspectors should come in every 2 to 3 years and dont tell people that your coming in, but you cold sometimes tell them ur coming in on a specific month but not the date because they could prepare and do things they have never done before but then go back to not doing what they should be doing."/>
    <x v="1"/>
    <x v="1"/>
    <x v="1"/>
    <x v="1"/>
    <x v="0"/>
    <s v="no yputr"/>
    <x v="4"/>
    <x v="2"/>
    <x v="2"/>
    <x v="1"/>
    <x v="0"/>
    <x v="0"/>
    <x v="1"/>
    <s v="ftjfuodfhduhefsgrdyhcgysk fy"/>
    <x v="2"/>
    <x v="2"/>
    <x v="0"/>
    <x v="0"/>
    <x v="1"/>
    <x v="1"/>
    <x v="0"/>
    <s v="mkpmk"/>
    <x v="1"/>
    <x v="1"/>
    <m/>
    <x v="0"/>
    <s v="Primary school"/>
    <x v="2"/>
    <m/>
    <x v="1"/>
    <s v="Yes"/>
    <s v="ANON-51P4-YH8S-P"/>
    <n v="56296526"/>
    <m/>
    <d v="2025-10-30T13:57:10"/>
    <d v="2025-10-30T14:24:47"/>
    <d v="2025-10-30T14:24:20"/>
    <m/>
  </r>
  <r>
    <n v="261"/>
    <x v="1"/>
    <x v="0"/>
    <x v="0"/>
    <x v="0"/>
    <x v="0"/>
    <x v="0"/>
    <x v="0"/>
    <x v="0"/>
    <x v="0"/>
    <x v="1"/>
    <x v="0"/>
    <x v="0"/>
    <x v="0"/>
    <x v="0"/>
    <x v="0"/>
    <x v="0"/>
    <x v="2"/>
    <x v="0"/>
    <s v="I think inspectors should look for the ways that people around you act!👍"/>
    <x v="1"/>
    <x v="1"/>
    <x v="0"/>
    <x v="1"/>
    <x v="0"/>
    <s v="You should tell the schools in a month you are coming in but not the specific day._x000a_Also you should inspect a school once every 1-2 years because a lot can change in 10 years!"/>
    <x v="4"/>
    <x v="0"/>
    <x v="0"/>
    <x v="1"/>
    <x v="0"/>
    <x v="1"/>
    <x v="0"/>
    <m/>
    <x v="1"/>
    <x v="0"/>
    <x v="0"/>
    <x v="1"/>
    <x v="1"/>
    <x v="0"/>
    <x v="0"/>
    <m/>
    <x v="0"/>
    <x v="0"/>
    <m/>
    <x v="0"/>
    <s v="Primary school"/>
    <x v="2"/>
    <m/>
    <x v="1"/>
    <s v="No"/>
    <s v="ANON-51P4-YH83-P"/>
    <m/>
    <m/>
    <d v="2025-10-30T13:58:50"/>
    <d v="2025-10-30T14:25:04"/>
    <d v="2025-10-30T14:24:47"/>
    <m/>
  </r>
  <r>
    <n v="262"/>
    <x v="1"/>
    <x v="0"/>
    <x v="0"/>
    <x v="0"/>
    <x v="0"/>
    <x v="0"/>
    <x v="0"/>
    <x v="0"/>
    <x v="1"/>
    <x v="0"/>
    <x v="0"/>
    <x v="0"/>
    <x v="0"/>
    <x v="0"/>
    <x v="0"/>
    <x v="0"/>
    <x v="0"/>
    <x v="0"/>
    <s v="How well do we show our meta skills in our learning._x000a_How well does teachers support our different views."/>
    <x v="1"/>
    <x v="2"/>
    <x v="0"/>
    <x v="0"/>
    <x v="1"/>
    <s v="We think that schools should be inspected every 3-5 years. _x000a_We don't think it should be 10 years because that means a lot can change and some people won't get the chance to experience a inspection."/>
    <x v="3"/>
    <x v="0"/>
    <x v="0"/>
    <x v="0"/>
    <x v="0"/>
    <x v="0"/>
    <x v="0"/>
    <m/>
    <x v="2"/>
    <x v="0"/>
    <x v="0"/>
    <x v="0"/>
    <x v="0"/>
    <x v="0"/>
    <x v="1"/>
    <s v="We think that a person should tell us what we could do to improve."/>
    <x v="0"/>
    <x v="0"/>
    <m/>
    <x v="0"/>
    <s v="Primary school"/>
    <x v="2"/>
    <m/>
    <x v="1"/>
    <s v="Yes"/>
    <s v="ANON-51P4-YH81-M"/>
    <n v="655301583"/>
    <m/>
    <d v="2025-10-30T13:56:51"/>
    <d v="2025-10-30T14:26:31"/>
    <d v="2025-10-30T14:26:22"/>
    <m/>
  </r>
  <r>
    <n v="265"/>
    <x v="1"/>
    <x v="0"/>
    <x v="0"/>
    <x v="0"/>
    <x v="0"/>
    <x v="0"/>
    <x v="0"/>
    <x v="0"/>
    <x v="0"/>
    <x v="0"/>
    <x v="0"/>
    <x v="0"/>
    <x v="0"/>
    <x v="0"/>
    <x v="0"/>
    <x v="0"/>
    <x v="0"/>
    <x v="0"/>
    <m/>
    <x v="1"/>
    <x v="0"/>
    <x v="2"/>
    <x v="2"/>
    <x v="3"/>
    <m/>
    <x v="1"/>
    <x v="0"/>
    <x v="0"/>
    <x v="0"/>
    <x v="0"/>
    <x v="0"/>
    <x v="0"/>
    <m/>
    <x v="2"/>
    <x v="0"/>
    <x v="1"/>
    <x v="0"/>
    <x v="1"/>
    <x v="0"/>
    <x v="0"/>
    <m/>
    <x v="0"/>
    <x v="0"/>
    <m/>
    <x v="0"/>
    <s v="Primary school"/>
    <x v="2"/>
    <m/>
    <x v="1"/>
    <s v="Yes"/>
    <s v="ANON-51P4-YHHC-P"/>
    <n v="246364693"/>
    <m/>
    <d v="2025-10-30T14:38:06"/>
    <d v="2025-10-30T14:51:39"/>
    <d v="2025-10-30T14:51:30"/>
    <m/>
  </r>
  <r>
    <n v="266"/>
    <x v="1"/>
    <x v="0"/>
    <x v="0"/>
    <x v="0"/>
    <x v="0"/>
    <x v="0"/>
    <x v="0"/>
    <x v="0"/>
    <x v="0"/>
    <x v="0"/>
    <x v="0"/>
    <x v="0"/>
    <x v="0"/>
    <x v="0"/>
    <x v="0"/>
    <x v="0"/>
    <x v="0"/>
    <x v="0"/>
    <m/>
    <x v="1"/>
    <x v="0"/>
    <x v="1"/>
    <x v="1"/>
    <x v="1"/>
    <m/>
    <x v="3"/>
    <x v="0"/>
    <x v="0"/>
    <x v="0"/>
    <x v="0"/>
    <x v="0"/>
    <x v="0"/>
    <m/>
    <x v="1"/>
    <x v="0"/>
    <x v="0"/>
    <x v="0"/>
    <x v="1"/>
    <x v="0"/>
    <x v="0"/>
    <s v="Maybe at the end of the day they can gather everyone and tell them how we did."/>
    <x v="0"/>
    <x v="0"/>
    <m/>
    <x v="0"/>
    <s v="Primary school"/>
    <x v="2"/>
    <m/>
    <x v="1"/>
    <s v="No"/>
    <s v="ANON-51P4-YH8K-E"/>
    <m/>
    <m/>
    <d v="2025-10-30T14:37:31"/>
    <d v="2025-10-30T14:52:17"/>
    <d v="2025-10-30T14:51:54"/>
    <m/>
  </r>
  <r>
    <n v="267"/>
    <x v="1"/>
    <x v="0"/>
    <x v="0"/>
    <x v="0"/>
    <x v="0"/>
    <x v="0"/>
    <x v="0"/>
    <x v="1"/>
    <x v="1"/>
    <x v="0"/>
    <x v="0"/>
    <x v="1"/>
    <x v="3"/>
    <x v="0"/>
    <x v="0"/>
    <x v="0"/>
    <x v="0"/>
    <x v="1"/>
    <m/>
    <x v="1"/>
    <x v="1"/>
    <x v="0"/>
    <x v="1"/>
    <x v="1"/>
    <s v="i think they should just come in on any day so the teachers cant tell pupils how to act"/>
    <x v="3"/>
    <x v="1"/>
    <x v="0"/>
    <x v="0"/>
    <x v="0"/>
    <x v="0"/>
    <x v="0"/>
    <m/>
    <x v="0"/>
    <x v="0"/>
    <x v="0"/>
    <x v="0"/>
    <x v="1"/>
    <x v="1"/>
    <x v="0"/>
    <m/>
    <x v="0"/>
    <x v="0"/>
    <m/>
    <x v="0"/>
    <s v="Primary school"/>
    <x v="2"/>
    <m/>
    <x v="1"/>
    <s v="Yes"/>
    <s v="ANON-51P4-YH1C-Y"/>
    <n v="936221197"/>
    <m/>
    <d v="2025-10-30T14:41:39"/>
    <d v="2025-10-30T14:52:46"/>
    <d v="2025-10-30T14:52:27"/>
    <m/>
  </r>
  <r>
    <n v="270"/>
    <x v="1"/>
    <x v="0"/>
    <x v="0"/>
    <x v="0"/>
    <x v="0"/>
    <x v="0"/>
    <x v="0"/>
    <x v="0"/>
    <x v="0"/>
    <x v="0"/>
    <x v="0"/>
    <x v="0"/>
    <x v="2"/>
    <x v="0"/>
    <x v="0"/>
    <x v="0"/>
    <x v="1"/>
    <x v="0"/>
    <m/>
    <x v="1"/>
    <x v="1"/>
    <x v="1"/>
    <x v="1"/>
    <x v="3"/>
    <m/>
    <x v="3"/>
    <x v="1"/>
    <x v="1"/>
    <x v="0"/>
    <x v="0"/>
    <x v="0"/>
    <x v="0"/>
    <m/>
    <x v="1"/>
    <x v="0"/>
    <x v="0"/>
    <x v="0"/>
    <x v="0"/>
    <x v="0"/>
    <x v="0"/>
    <m/>
    <x v="0"/>
    <x v="0"/>
    <m/>
    <x v="0"/>
    <s v="Primary school"/>
    <x v="2"/>
    <m/>
    <x v="1"/>
    <s v="Yes"/>
    <s v="ANON-51P4-YH7Q-K"/>
    <n v="289680955"/>
    <m/>
    <d v="2025-10-30T14:39:10"/>
    <d v="2025-10-30T14:53:56"/>
    <d v="2025-10-30T14:53:47"/>
    <m/>
  </r>
  <r>
    <n v="271"/>
    <x v="1"/>
    <x v="0"/>
    <x v="0"/>
    <x v="0"/>
    <x v="2"/>
    <x v="0"/>
    <x v="0"/>
    <x v="0"/>
    <x v="0"/>
    <x v="0"/>
    <x v="0"/>
    <x v="0"/>
    <x v="0"/>
    <x v="0"/>
    <x v="0"/>
    <x v="0"/>
    <x v="0"/>
    <x v="0"/>
    <s v="how well do they help you learn meta skills   when the inspectors are in they should look at peoples true selves so instead of telling the school 3 weeks in advanced come in randomly"/>
    <x v="0"/>
    <x v="3"/>
    <x v="1"/>
    <x v="0"/>
    <x v="1"/>
    <s v="once every year"/>
    <x v="3"/>
    <x v="0"/>
    <x v="0"/>
    <x v="1"/>
    <x v="0"/>
    <x v="1"/>
    <x v="0"/>
    <m/>
    <x v="1"/>
    <x v="0"/>
    <x v="0"/>
    <x v="1"/>
    <x v="1"/>
    <x v="0"/>
    <x v="0"/>
    <m/>
    <x v="0"/>
    <x v="0"/>
    <m/>
    <x v="0"/>
    <s v="Primary school"/>
    <x v="2"/>
    <m/>
    <x v="1"/>
    <s v="Yes"/>
    <s v="ANON-51P4-YH8R-N"/>
    <n v="631046210"/>
    <m/>
    <d v="2025-10-30T14:37:51"/>
    <d v="2025-10-30T14:53:59"/>
    <d v="2025-10-30T14:53:49"/>
    <m/>
  </r>
  <r>
    <n v="272"/>
    <x v="1"/>
    <x v="0"/>
    <x v="0"/>
    <x v="0"/>
    <x v="0"/>
    <x v="0"/>
    <x v="0"/>
    <x v="0"/>
    <x v="0"/>
    <x v="0"/>
    <x v="0"/>
    <x v="0"/>
    <x v="0"/>
    <x v="0"/>
    <x v="0"/>
    <x v="0"/>
    <x v="0"/>
    <x v="0"/>
    <m/>
    <x v="1"/>
    <x v="0"/>
    <x v="0"/>
    <x v="0"/>
    <x v="0"/>
    <s v="i think that inspectors should just come in at a random time so the school has to be their selfs"/>
    <x v="3"/>
    <x v="0"/>
    <x v="0"/>
    <x v="0"/>
    <x v="0"/>
    <x v="0"/>
    <x v="0"/>
    <m/>
    <x v="0"/>
    <x v="0"/>
    <x v="0"/>
    <x v="0"/>
    <x v="0"/>
    <x v="0"/>
    <x v="0"/>
    <m/>
    <x v="0"/>
    <x v="0"/>
    <m/>
    <x v="0"/>
    <s v="Primary school"/>
    <x v="2"/>
    <m/>
    <x v="1"/>
    <s v="No"/>
    <s v="ANON-51P4-YHRU-J"/>
    <m/>
    <m/>
    <d v="2025-10-30T14:40:23"/>
    <d v="2025-10-30T14:54:05"/>
    <d v="2025-10-30T14:53:42"/>
    <m/>
  </r>
  <r>
    <n v="273"/>
    <x v="1"/>
    <x v="0"/>
    <x v="0"/>
    <x v="0"/>
    <x v="0"/>
    <x v="0"/>
    <x v="0"/>
    <x v="2"/>
    <x v="2"/>
    <x v="0"/>
    <x v="0"/>
    <x v="1"/>
    <x v="0"/>
    <x v="0"/>
    <x v="0"/>
    <x v="1"/>
    <x v="0"/>
    <x v="1"/>
    <m/>
    <x v="1"/>
    <x v="2"/>
    <x v="0"/>
    <x v="2"/>
    <x v="1"/>
    <m/>
    <x v="0"/>
    <x v="0"/>
    <x v="2"/>
    <x v="0"/>
    <x v="0"/>
    <x v="1"/>
    <x v="0"/>
    <m/>
    <x v="0"/>
    <x v="0"/>
    <x v="0"/>
    <x v="1"/>
    <x v="1"/>
    <x v="0"/>
    <x v="0"/>
    <m/>
    <x v="3"/>
    <x v="0"/>
    <m/>
    <x v="0"/>
    <s v="Primary school"/>
    <x v="2"/>
    <m/>
    <x v="1"/>
    <s v="No"/>
    <s v="ANON-51P4-YH7W-S"/>
    <m/>
    <m/>
    <d v="2025-10-30T14:39:16"/>
    <d v="2025-10-30T14:54:10"/>
    <d v="2025-10-30T14:53:56"/>
    <m/>
  </r>
  <r>
    <n v="274"/>
    <x v="1"/>
    <x v="0"/>
    <x v="0"/>
    <x v="0"/>
    <x v="0"/>
    <x v="0"/>
    <x v="0"/>
    <x v="0"/>
    <x v="0"/>
    <x v="0"/>
    <x v="0"/>
    <x v="0"/>
    <x v="2"/>
    <x v="0"/>
    <x v="1"/>
    <x v="0"/>
    <x v="2"/>
    <x v="0"/>
    <m/>
    <x v="1"/>
    <x v="0"/>
    <x v="3"/>
    <x v="2"/>
    <x v="0"/>
    <s v="Every 3-4 years"/>
    <x v="1"/>
    <x v="0"/>
    <x v="0"/>
    <x v="0"/>
    <x v="1"/>
    <x v="0"/>
    <x v="0"/>
    <m/>
    <x v="1"/>
    <x v="0"/>
    <x v="0"/>
    <x v="0"/>
    <x v="1"/>
    <x v="0"/>
    <x v="1"/>
    <s v="An e-mail"/>
    <x v="0"/>
    <x v="0"/>
    <m/>
    <x v="0"/>
    <s v="Primary school"/>
    <x v="2"/>
    <m/>
    <x v="1"/>
    <s v="Yes"/>
    <s v="ANON-51P4-YHGX-A"/>
    <n v="261305935"/>
    <m/>
    <d v="2025-10-30T14:38:35"/>
    <d v="2025-10-30T14:54:20"/>
    <d v="2025-10-30T14:54:12"/>
    <m/>
  </r>
  <r>
    <n v="279"/>
    <x v="1"/>
    <x v="0"/>
    <x v="0"/>
    <x v="0"/>
    <x v="0"/>
    <x v="0"/>
    <x v="0"/>
    <x v="0"/>
    <x v="0"/>
    <x v="0"/>
    <x v="0"/>
    <x v="2"/>
    <x v="0"/>
    <x v="0"/>
    <x v="0"/>
    <x v="0"/>
    <x v="0"/>
    <x v="0"/>
    <m/>
    <x v="1"/>
    <x v="2"/>
    <x v="0"/>
    <x v="1"/>
    <x v="0"/>
    <s v="less than 5 years"/>
    <x v="0"/>
    <x v="0"/>
    <x v="0"/>
    <x v="1"/>
    <x v="0"/>
    <x v="0"/>
    <x v="0"/>
    <s v="p4 and above a questionnaire_x000a_p3 and below a discussion"/>
    <x v="0"/>
    <x v="1"/>
    <x v="0"/>
    <x v="0"/>
    <x v="1"/>
    <x v="0"/>
    <x v="1"/>
    <s v="pupil council discuss main points with dht/ht"/>
    <x v="0"/>
    <x v="0"/>
    <m/>
    <x v="0"/>
    <s v="Primary school"/>
    <x v="2"/>
    <m/>
    <x v="18"/>
    <s v="Yes"/>
    <s v="ANON-51P4-YH64-N"/>
    <n v="964205067"/>
    <m/>
    <d v="2025-11-05T09:10:25"/>
    <d v="2025-11-05T09:28:40"/>
    <d v="2025-11-05T09:28:34"/>
    <m/>
  </r>
  <r>
    <n v="281"/>
    <x v="1"/>
    <x v="2"/>
    <x v="2"/>
    <x v="0"/>
    <x v="2"/>
    <x v="1"/>
    <x v="0"/>
    <x v="1"/>
    <x v="1"/>
    <x v="1"/>
    <x v="0"/>
    <x v="0"/>
    <x v="0"/>
    <x v="0"/>
    <x v="3"/>
    <x v="2"/>
    <x v="0"/>
    <x v="2"/>
    <s v="am not sure"/>
    <x v="0"/>
    <x v="2"/>
    <x v="2"/>
    <x v="0"/>
    <x v="0"/>
    <s v="not sure"/>
    <x v="3"/>
    <x v="2"/>
    <x v="0"/>
    <x v="0"/>
    <x v="0"/>
    <x v="0"/>
    <x v="0"/>
    <s v="dont know"/>
    <x v="0"/>
    <x v="2"/>
    <x v="1"/>
    <x v="0"/>
    <x v="1"/>
    <x v="0"/>
    <x v="0"/>
    <m/>
    <x v="0"/>
    <x v="0"/>
    <m/>
    <x v="0"/>
    <s v="Primary school"/>
    <x v="2"/>
    <m/>
    <x v="2"/>
    <s v="Yes"/>
    <s v="ANON-51P4-YH66-Q"/>
    <n v="998791511"/>
    <m/>
    <d v="2025-11-06T14:26:32"/>
    <d v="2025-11-06T14:32:04"/>
    <d v="2025-11-06T14:31:51"/>
    <m/>
  </r>
  <r>
    <n v="282"/>
    <x v="1"/>
    <x v="0"/>
    <x v="0"/>
    <x v="0"/>
    <x v="0"/>
    <x v="0"/>
    <x v="0"/>
    <x v="0"/>
    <x v="0"/>
    <x v="0"/>
    <x v="0"/>
    <x v="0"/>
    <x v="0"/>
    <x v="0"/>
    <x v="0"/>
    <x v="0"/>
    <x v="0"/>
    <x v="0"/>
    <m/>
    <x v="1"/>
    <x v="0"/>
    <x v="0"/>
    <x v="0"/>
    <x v="1"/>
    <m/>
    <x v="0"/>
    <x v="0"/>
    <x v="0"/>
    <x v="0"/>
    <x v="0"/>
    <x v="0"/>
    <x v="0"/>
    <m/>
    <x v="0"/>
    <x v="0"/>
    <x v="1"/>
    <x v="1"/>
    <x v="0"/>
    <x v="0"/>
    <x v="0"/>
    <m/>
    <x v="0"/>
    <x v="0"/>
    <m/>
    <x v="0"/>
    <s v="Primary school"/>
    <x v="2"/>
    <m/>
    <x v="19"/>
    <s v="Yes"/>
    <s v="ANON-51P4-YH6N-F"/>
    <n v="862008131"/>
    <m/>
    <d v="2025-11-06T14:26:30"/>
    <d v="2025-11-06T14:32:08"/>
    <d v="2025-11-06T14:32:00"/>
    <m/>
  </r>
  <r>
    <n v="283"/>
    <x v="1"/>
    <x v="0"/>
    <x v="0"/>
    <x v="0"/>
    <x v="0"/>
    <x v="0"/>
    <x v="0"/>
    <x v="2"/>
    <x v="0"/>
    <x v="0"/>
    <x v="0"/>
    <x v="1"/>
    <x v="0"/>
    <x v="0"/>
    <x v="0"/>
    <x v="0"/>
    <x v="0"/>
    <x v="0"/>
    <m/>
    <x v="3"/>
    <x v="0"/>
    <x v="0"/>
    <x v="0"/>
    <x v="1"/>
    <m/>
    <x v="1"/>
    <x v="0"/>
    <x v="0"/>
    <x v="0"/>
    <x v="1"/>
    <x v="0"/>
    <x v="0"/>
    <m/>
    <x v="0"/>
    <x v="0"/>
    <x v="1"/>
    <x v="1"/>
    <x v="1"/>
    <x v="0"/>
    <x v="0"/>
    <m/>
    <x v="0"/>
    <x v="0"/>
    <m/>
    <x v="0"/>
    <s v="Primary school"/>
    <x v="2"/>
    <m/>
    <x v="19"/>
    <s v="Yes"/>
    <s v="ANON-51P4-YH6Z-U"/>
    <n v="355264812"/>
    <m/>
    <d v="2025-11-06T14:28:47"/>
    <d v="2025-11-06T14:34:43"/>
    <d v="2025-11-06T14:34:24"/>
    <m/>
  </r>
  <r>
    <n v="284"/>
    <x v="1"/>
    <x v="0"/>
    <x v="0"/>
    <x v="0"/>
    <x v="0"/>
    <x v="0"/>
    <x v="0"/>
    <x v="0"/>
    <x v="0"/>
    <x v="0"/>
    <x v="0"/>
    <x v="0"/>
    <x v="0"/>
    <x v="0"/>
    <x v="0"/>
    <x v="0"/>
    <x v="0"/>
    <x v="0"/>
    <s v="what the school was like before the inspection"/>
    <x v="1"/>
    <x v="0"/>
    <x v="0"/>
    <x v="0"/>
    <x v="1"/>
    <s v="they should come in randomly so u can see what school realy like"/>
    <x v="0"/>
    <x v="0"/>
    <x v="0"/>
    <x v="1"/>
    <x v="1"/>
    <x v="0"/>
    <x v="0"/>
    <m/>
    <x v="1"/>
    <x v="0"/>
    <x v="1"/>
    <x v="0"/>
    <x v="1"/>
    <x v="0"/>
    <x v="0"/>
    <m/>
    <x v="0"/>
    <x v="0"/>
    <m/>
    <x v="0"/>
    <s v="Primary school"/>
    <x v="2"/>
    <m/>
    <x v="19"/>
    <s v="Yes"/>
    <s v="ANON-51P4-YH6W-R"/>
    <n v="577455600"/>
    <m/>
    <d v="2025-11-06T14:27:08"/>
    <d v="2025-11-06T14:36:38"/>
    <d v="2025-11-06T14:35:43"/>
    <m/>
  </r>
  <r>
    <n v="286"/>
    <x v="1"/>
    <x v="0"/>
    <x v="0"/>
    <x v="0"/>
    <x v="0"/>
    <x v="0"/>
    <x v="0"/>
    <x v="0"/>
    <x v="0"/>
    <x v="0"/>
    <x v="0"/>
    <x v="0"/>
    <x v="0"/>
    <x v="0"/>
    <x v="0"/>
    <x v="0"/>
    <x v="0"/>
    <x v="0"/>
    <s v="not at all"/>
    <x v="1"/>
    <x v="0"/>
    <x v="0"/>
    <x v="0"/>
    <x v="1"/>
    <s v="nope"/>
    <x v="1"/>
    <x v="0"/>
    <x v="0"/>
    <x v="1"/>
    <x v="1"/>
    <x v="0"/>
    <x v="0"/>
    <s v="an online website"/>
    <x v="0"/>
    <x v="0"/>
    <x v="0"/>
    <x v="1"/>
    <x v="1"/>
    <x v="0"/>
    <x v="0"/>
    <m/>
    <x v="0"/>
    <x v="0"/>
    <m/>
    <x v="0"/>
    <s v="Primary school"/>
    <x v="2"/>
    <m/>
    <x v="19"/>
    <s v="No"/>
    <s v="ANON-51P4-YH68-S"/>
    <m/>
    <m/>
    <d v="2025-11-06T14:27:22"/>
    <d v="2025-11-06T14:39:18"/>
    <d v="2025-11-06T14:38:51"/>
    <m/>
  </r>
  <r>
    <n v="287"/>
    <x v="1"/>
    <x v="0"/>
    <x v="0"/>
    <x v="1"/>
    <x v="2"/>
    <x v="0"/>
    <x v="0"/>
    <x v="0"/>
    <x v="0"/>
    <x v="0"/>
    <x v="0"/>
    <x v="2"/>
    <x v="0"/>
    <x v="0"/>
    <x v="0"/>
    <x v="0"/>
    <x v="2"/>
    <x v="0"/>
    <m/>
    <x v="1"/>
    <x v="0"/>
    <x v="2"/>
    <x v="2"/>
    <x v="0"/>
    <m/>
    <x v="0"/>
    <x v="2"/>
    <x v="0"/>
    <x v="1"/>
    <x v="0"/>
    <x v="1"/>
    <x v="0"/>
    <m/>
    <x v="2"/>
    <x v="0"/>
    <x v="1"/>
    <x v="1"/>
    <x v="1"/>
    <x v="0"/>
    <x v="0"/>
    <m/>
    <x v="0"/>
    <x v="1"/>
    <m/>
    <x v="0"/>
    <s v="Primary school"/>
    <x v="2"/>
    <m/>
    <x v="19"/>
    <s v="Yes"/>
    <s v="ANON-51P4-YH6R-K"/>
    <n v="180824392"/>
    <m/>
    <d v="2025-11-06T14:30:10"/>
    <d v="2025-11-06T14:44:21"/>
    <d v="2025-11-06T14:43:32"/>
    <m/>
  </r>
  <r>
    <n v="288"/>
    <x v="1"/>
    <x v="0"/>
    <x v="0"/>
    <x v="0"/>
    <x v="0"/>
    <x v="0"/>
    <x v="0"/>
    <x v="0"/>
    <x v="0"/>
    <x v="0"/>
    <x v="2"/>
    <x v="1"/>
    <x v="0"/>
    <x v="0"/>
    <x v="1"/>
    <x v="1"/>
    <x v="0"/>
    <x v="0"/>
    <m/>
    <x v="1"/>
    <x v="2"/>
    <x v="1"/>
    <x v="2"/>
    <x v="1"/>
    <m/>
    <x v="1"/>
    <x v="2"/>
    <x v="0"/>
    <x v="1"/>
    <x v="1"/>
    <x v="0"/>
    <x v="0"/>
    <m/>
    <x v="2"/>
    <x v="2"/>
    <x v="0"/>
    <x v="0"/>
    <x v="0"/>
    <x v="0"/>
    <x v="0"/>
    <m/>
    <x v="0"/>
    <x v="2"/>
    <m/>
    <x v="0"/>
    <s v="Primary school"/>
    <x v="2"/>
    <m/>
    <x v="19"/>
    <s v="No"/>
    <s v="ANON-51P4-YH6U-P"/>
    <m/>
    <m/>
    <d v="2025-11-06T14:30:08"/>
    <d v="2025-11-06T14:44:25"/>
    <d v="2025-11-06T14:43:31"/>
    <m/>
  </r>
  <r>
    <n v="289"/>
    <x v="1"/>
    <x v="0"/>
    <x v="0"/>
    <x v="0"/>
    <x v="0"/>
    <x v="0"/>
    <x v="0"/>
    <x v="0"/>
    <x v="0"/>
    <x v="0"/>
    <x v="0"/>
    <x v="0"/>
    <x v="0"/>
    <x v="0"/>
    <x v="0"/>
    <x v="0"/>
    <x v="0"/>
    <x v="0"/>
    <m/>
    <x v="3"/>
    <x v="0"/>
    <x v="0"/>
    <x v="2"/>
    <x v="3"/>
    <m/>
    <x v="2"/>
    <x v="0"/>
    <x v="0"/>
    <x v="1"/>
    <x v="1"/>
    <x v="0"/>
    <x v="0"/>
    <m/>
    <x v="1"/>
    <x v="0"/>
    <x v="0"/>
    <x v="0"/>
    <x v="0"/>
    <x v="0"/>
    <x v="0"/>
    <m/>
    <x v="0"/>
    <x v="0"/>
    <m/>
    <x v="0"/>
    <s v="Primary school"/>
    <x v="2"/>
    <m/>
    <x v="12"/>
    <s v="Yes"/>
    <s v="ANON-51P4-YH4Y-R"/>
    <n v="325225322"/>
    <m/>
    <d v="2025-11-07T12:00:27"/>
    <d v="2025-11-07T12:26:33"/>
    <d v="2025-11-07T12:25:00"/>
    <m/>
  </r>
  <r>
    <n v="291"/>
    <x v="0"/>
    <x v="3"/>
    <x v="3"/>
    <x v="3"/>
    <x v="3"/>
    <x v="3"/>
    <x v="3"/>
    <x v="3"/>
    <x v="3"/>
    <x v="2"/>
    <x v="3"/>
    <x v="3"/>
    <x v="3"/>
    <x v="3"/>
    <x v="2"/>
    <x v="3"/>
    <x v="3"/>
    <x v="3"/>
    <s v="toilets desks."/>
    <x v="1"/>
    <x v="0"/>
    <x v="0"/>
    <x v="0"/>
    <x v="1"/>
    <s v="2 hours"/>
    <x v="3"/>
    <x v="0"/>
    <x v="0"/>
    <x v="1"/>
    <x v="0"/>
    <x v="1"/>
    <x v="0"/>
    <m/>
    <x v="0"/>
    <x v="0"/>
    <x v="0"/>
    <x v="1"/>
    <x v="0"/>
    <x v="0"/>
    <x v="0"/>
    <m/>
    <x v="0"/>
    <x v="0"/>
    <m/>
    <x v="0"/>
    <s v="Primary school"/>
    <x v="2"/>
    <m/>
    <x v="4"/>
    <s v="Yes"/>
    <s v="ANON-51P4-YH4G-6"/>
    <n v="13401989"/>
    <m/>
    <d v="2025-11-11T11:08:34"/>
    <d v="2025-11-11T11:17:16"/>
    <d v="2025-11-11T11:17:05"/>
    <m/>
  </r>
  <r>
    <n v="292"/>
    <x v="0"/>
    <x v="0"/>
    <x v="0"/>
    <x v="1"/>
    <x v="0"/>
    <x v="0"/>
    <x v="0"/>
    <x v="1"/>
    <x v="0"/>
    <x v="0"/>
    <x v="0"/>
    <x v="0"/>
    <x v="0"/>
    <x v="0"/>
    <x v="0"/>
    <x v="0"/>
    <x v="0"/>
    <x v="0"/>
    <s v="no"/>
    <x v="2"/>
    <x v="0"/>
    <x v="0"/>
    <x v="2"/>
    <x v="1"/>
    <m/>
    <x v="3"/>
    <x v="0"/>
    <x v="0"/>
    <x v="0"/>
    <x v="0"/>
    <x v="0"/>
    <x v="0"/>
    <m/>
    <x v="1"/>
    <x v="0"/>
    <x v="0"/>
    <x v="0"/>
    <x v="0"/>
    <x v="0"/>
    <x v="0"/>
    <m/>
    <x v="0"/>
    <x v="0"/>
    <m/>
    <x v="0"/>
    <s v="Primary school"/>
    <x v="2"/>
    <m/>
    <x v="4"/>
    <s v="No"/>
    <s v="ANON-51P4-YH4K-A"/>
    <m/>
    <m/>
    <d v="2025-11-11T11:06:25"/>
    <d v="2025-11-11T11:27:05"/>
    <d v="2025-11-11T11:26:15"/>
    <m/>
  </r>
  <r>
    <n v="293"/>
    <x v="1"/>
    <x v="0"/>
    <x v="0"/>
    <x v="0"/>
    <x v="0"/>
    <x v="0"/>
    <x v="0"/>
    <x v="1"/>
    <x v="1"/>
    <x v="1"/>
    <x v="0"/>
    <x v="0"/>
    <x v="1"/>
    <x v="2"/>
    <x v="1"/>
    <x v="2"/>
    <x v="0"/>
    <x v="0"/>
    <m/>
    <x v="2"/>
    <x v="0"/>
    <x v="2"/>
    <x v="1"/>
    <x v="3"/>
    <m/>
    <x v="0"/>
    <x v="0"/>
    <x v="2"/>
    <x v="1"/>
    <x v="0"/>
    <x v="0"/>
    <x v="0"/>
    <s v="survey"/>
    <x v="2"/>
    <x v="0"/>
    <x v="1"/>
    <x v="0"/>
    <x v="1"/>
    <x v="1"/>
    <x v="0"/>
    <m/>
    <x v="0"/>
    <x v="1"/>
    <m/>
    <x v="0"/>
    <s v="Primary school"/>
    <x v="2"/>
    <m/>
    <x v="4"/>
    <s v="No"/>
    <s v="ANON-51P4-YHFH-S"/>
    <m/>
    <m/>
    <d v="2025-11-11T11:13:36"/>
    <d v="2025-11-11T11:27:33"/>
    <d v="2025-11-11T11:26:56"/>
    <m/>
  </r>
  <r>
    <n v="295"/>
    <x v="1"/>
    <x v="0"/>
    <x v="0"/>
    <x v="0"/>
    <x v="0"/>
    <x v="0"/>
    <x v="0"/>
    <x v="0"/>
    <x v="0"/>
    <x v="0"/>
    <x v="0"/>
    <x v="0"/>
    <x v="0"/>
    <x v="0"/>
    <x v="0"/>
    <x v="0"/>
    <x v="0"/>
    <x v="0"/>
    <m/>
    <x v="1"/>
    <x v="0"/>
    <x v="0"/>
    <x v="3"/>
    <x v="0"/>
    <m/>
    <x v="2"/>
    <x v="2"/>
    <x v="0"/>
    <x v="0"/>
    <x v="0"/>
    <x v="0"/>
    <x v="0"/>
    <m/>
    <x v="0"/>
    <x v="1"/>
    <x v="0"/>
    <x v="1"/>
    <x v="1"/>
    <x v="0"/>
    <x v="0"/>
    <m/>
    <x v="0"/>
    <x v="1"/>
    <m/>
    <x v="0"/>
    <s v="Primary school"/>
    <x v="2"/>
    <m/>
    <x v="4"/>
    <s v="No"/>
    <s v="ANON-51P4-YH4E-4"/>
    <m/>
    <m/>
    <d v="2025-11-11T11:08:28"/>
    <d v="2025-11-11T11:32:53"/>
    <d v="2025-11-11T11:32:06"/>
    <m/>
  </r>
  <r>
    <n v="296"/>
    <x v="1"/>
    <x v="0"/>
    <x v="0"/>
    <x v="0"/>
    <x v="0"/>
    <x v="0"/>
    <x v="0"/>
    <x v="1"/>
    <x v="0"/>
    <x v="0"/>
    <x v="0"/>
    <x v="0"/>
    <x v="0"/>
    <x v="0"/>
    <x v="0"/>
    <x v="0"/>
    <x v="0"/>
    <x v="0"/>
    <m/>
    <x v="1"/>
    <x v="2"/>
    <x v="1"/>
    <x v="1"/>
    <x v="0"/>
    <m/>
    <x v="2"/>
    <x v="0"/>
    <x v="0"/>
    <x v="1"/>
    <x v="1"/>
    <x v="0"/>
    <x v="0"/>
    <m/>
    <x v="2"/>
    <x v="2"/>
    <x v="0"/>
    <x v="0"/>
    <x v="1"/>
    <x v="1"/>
    <x v="0"/>
    <m/>
    <x v="0"/>
    <x v="0"/>
    <m/>
    <x v="0"/>
    <s v="Primary school"/>
    <x v="2"/>
    <m/>
    <x v="4"/>
    <s v="No"/>
    <s v="ANON-51P4-YHFQ-2"/>
    <m/>
    <m/>
    <d v="2025-11-11T11:08:59"/>
    <d v="2025-11-11T11:33:24"/>
    <d v="2025-11-11T11:33:16"/>
    <m/>
  </r>
  <r>
    <n v="297"/>
    <x v="1"/>
    <x v="0"/>
    <x v="0"/>
    <x v="0"/>
    <x v="0"/>
    <x v="2"/>
    <x v="1"/>
    <x v="0"/>
    <x v="0"/>
    <x v="1"/>
    <x v="0"/>
    <x v="2"/>
    <x v="0"/>
    <x v="2"/>
    <x v="0"/>
    <x v="0"/>
    <x v="2"/>
    <x v="0"/>
    <m/>
    <x v="1"/>
    <x v="2"/>
    <x v="1"/>
    <x v="2"/>
    <x v="1"/>
    <m/>
    <x v="3"/>
    <x v="0"/>
    <x v="0"/>
    <x v="1"/>
    <x v="0"/>
    <x v="0"/>
    <x v="1"/>
    <m/>
    <x v="2"/>
    <x v="2"/>
    <x v="1"/>
    <x v="0"/>
    <x v="1"/>
    <x v="0"/>
    <x v="0"/>
    <m/>
    <x v="0"/>
    <x v="0"/>
    <m/>
    <x v="0"/>
    <s v="Primary school"/>
    <x v="2"/>
    <m/>
    <x v="4"/>
    <s v="No"/>
    <s v="ANON-51P4-YH4A-Z"/>
    <m/>
    <m/>
    <d v="2025-11-11T11:08:47"/>
    <d v="2025-11-11T11:34:59"/>
    <d v="2025-11-11T11:34:48"/>
    <m/>
  </r>
  <r>
    <n v="298"/>
    <x v="1"/>
    <x v="2"/>
    <x v="0"/>
    <x v="0"/>
    <x v="0"/>
    <x v="0"/>
    <x v="0"/>
    <x v="0"/>
    <x v="0"/>
    <x v="0"/>
    <x v="0"/>
    <x v="2"/>
    <x v="0"/>
    <x v="0"/>
    <x v="0"/>
    <x v="2"/>
    <x v="3"/>
    <x v="3"/>
    <m/>
    <x v="1"/>
    <x v="2"/>
    <x v="1"/>
    <x v="1"/>
    <x v="1"/>
    <m/>
    <x v="0"/>
    <x v="2"/>
    <x v="2"/>
    <x v="0"/>
    <x v="1"/>
    <x v="0"/>
    <x v="0"/>
    <m/>
    <x v="0"/>
    <x v="2"/>
    <x v="1"/>
    <x v="1"/>
    <x v="0"/>
    <x v="0"/>
    <x v="0"/>
    <m/>
    <x v="0"/>
    <x v="0"/>
    <m/>
    <x v="0"/>
    <s v="Primary school"/>
    <x v="2"/>
    <m/>
    <x v="4"/>
    <s v="Yes"/>
    <s v="ANON-51P4-YHF2-3"/>
    <n v="50235295"/>
    <m/>
    <d v="2025-11-11T11:45:52"/>
    <d v="2025-11-11T11:57:12"/>
    <d v="2025-11-11T11:56:33"/>
    <m/>
  </r>
  <r>
    <n v="299"/>
    <x v="1"/>
    <x v="0"/>
    <x v="0"/>
    <x v="0"/>
    <x v="0"/>
    <x v="0"/>
    <x v="0"/>
    <x v="0"/>
    <x v="0"/>
    <x v="0"/>
    <x v="0"/>
    <x v="0"/>
    <x v="0"/>
    <x v="0"/>
    <x v="0"/>
    <x v="0"/>
    <x v="0"/>
    <x v="0"/>
    <s v="theres nothing bad everything in our school is important"/>
    <x v="1"/>
    <x v="3"/>
    <x v="0"/>
    <x v="2"/>
    <x v="1"/>
    <m/>
    <x v="3"/>
    <x v="0"/>
    <x v="0"/>
    <x v="1"/>
    <x v="1"/>
    <x v="0"/>
    <x v="0"/>
    <m/>
    <x v="0"/>
    <x v="0"/>
    <x v="0"/>
    <x v="0"/>
    <x v="0"/>
    <x v="0"/>
    <x v="0"/>
    <m/>
    <x v="0"/>
    <x v="0"/>
    <m/>
    <x v="0"/>
    <s v="Primary school"/>
    <x v="2"/>
    <m/>
    <x v="4"/>
    <s v="Yes"/>
    <s v="ANON-51P4-YHF1-2"/>
    <n v="599474823"/>
    <m/>
    <d v="2025-11-11T11:09:01"/>
    <d v="2025-11-11T11:58:47"/>
    <d v="2025-11-11T11:58:35"/>
    <m/>
  </r>
  <r>
    <n v="300"/>
    <x v="1"/>
    <x v="0"/>
    <x v="0"/>
    <x v="0"/>
    <x v="0"/>
    <x v="0"/>
    <x v="0"/>
    <x v="0"/>
    <x v="0"/>
    <x v="0"/>
    <x v="0"/>
    <x v="0"/>
    <x v="1"/>
    <x v="0"/>
    <x v="0"/>
    <x v="0"/>
    <x v="0"/>
    <x v="0"/>
    <m/>
    <x v="2"/>
    <x v="2"/>
    <x v="0"/>
    <x v="2"/>
    <x v="0"/>
    <m/>
    <x v="2"/>
    <x v="0"/>
    <x v="0"/>
    <x v="0"/>
    <x v="0"/>
    <x v="0"/>
    <x v="0"/>
    <m/>
    <x v="2"/>
    <x v="2"/>
    <x v="1"/>
    <x v="1"/>
    <x v="1"/>
    <x v="0"/>
    <x v="0"/>
    <m/>
    <x v="1"/>
    <x v="1"/>
    <m/>
    <x v="0"/>
    <s v="Primary school"/>
    <x v="2"/>
    <m/>
    <x v="4"/>
    <s v="Yes"/>
    <s v="ANON-51P4-YH48-Q"/>
    <n v="569872925"/>
    <m/>
    <d v="2025-11-11T11:04:57"/>
    <d v="2025-11-11T11:58:57"/>
    <d v="2025-11-11T11:58:41"/>
    <m/>
  </r>
  <r>
    <n v="301"/>
    <x v="1"/>
    <x v="0"/>
    <x v="0"/>
    <x v="0"/>
    <x v="0"/>
    <x v="2"/>
    <x v="0"/>
    <x v="0"/>
    <x v="0"/>
    <x v="0"/>
    <x v="0"/>
    <x v="1"/>
    <x v="1"/>
    <x v="0"/>
    <x v="0"/>
    <x v="3"/>
    <x v="0"/>
    <x v="0"/>
    <s v="what do the children eat?_x000a_#_x000a_how many children go here?_x000a_#_x000a_how much do they get outside?#"/>
    <x v="1"/>
    <x v="0"/>
    <x v="0"/>
    <x v="0"/>
    <x v="1"/>
    <s v="every 1 year ."/>
    <x v="1"/>
    <x v="0"/>
    <x v="0"/>
    <x v="1"/>
    <x v="1"/>
    <x v="0"/>
    <x v="0"/>
    <m/>
    <x v="0"/>
    <x v="0"/>
    <x v="1"/>
    <x v="1"/>
    <x v="1"/>
    <x v="0"/>
    <x v="0"/>
    <m/>
    <x v="0"/>
    <x v="0"/>
    <m/>
    <x v="0"/>
    <s v="Primary school"/>
    <x v="2"/>
    <m/>
    <x v="24"/>
    <s v="Yes"/>
    <s v="ANON-51P4-YHFD-N"/>
    <n v="234257208"/>
    <m/>
    <d v="2025-11-11T11:58:24"/>
    <d v="2025-11-11T12:14:07"/>
    <d v="2025-11-11T12:13:56"/>
    <m/>
  </r>
  <r>
    <n v="305"/>
    <x v="1"/>
    <x v="0"/>
    <x v="0"/>
    <x v="0"/>
    <x v="0"/>
    <x v="0"/>
    <x v="0"/>
    <x v="0"/>
    <x v="0"/>
    <x v="0"/>
    <x v="2"/>
    <x v="0"/>
    <x v="2"/>
    <x v="2"/>
    <x v="1"/>
    <x v="2"/>
    <x v="0"/>
    <x v="2"/>
    <s v="to see if children likes going to the school"/>
    <x v="1"/>
    <x v="1"/>
    <x v="0"/>
    <x v="0"/>
    <x v="1"/>
    <s v="maybe once a year or 2 years"/>
    <x v="3"/>
    <x v="2"/>
    <x v="0"/>
    <x v="1"/>
    <x v="0"/>
    <x v="1"/>
    <x v="0"/>
    <m/>
    <x v="0"/>
    <x v="0"/>
    <x v="0"/>
    <x v="0"/>
    <x v="0"/>
    <x v="0"/>
    <x v="0"/>
    <m/>
    <x v="0"/>
    <x v="0"/>
    <m/>
    <x v="0"/>
    <s v="Primary school"/>
    <x v="2"/>
    <m/>
    <x v="0"/>
    <s v="Yes"/>
    <s v="ANON-51P4-YHFK-V"/>
    <n v="706681902"/>
    <m/>
    <d v="2025-11-11T13:45:03"/>
    <d v="2025-11-11T13:55:56"/>
    <d v="2025-11-11T13:55:42"/>
    <m/>
  </r>
  <r>
    <n v="307"/>
    <x v="1"/>
    <x v="0"/>
    <x v="2"/>
    <x v="0"/>
    <x v="0"/>
    <x v="2"/>
    <x v="1"/>
    <x v="0"/>
    <x v="0"/>
    <x v="0"/>
    <x v="2"/>
    <x v="0"/>
    <x v="1"/>
    <x v="2"/>
    <x v="0"/>
    <x v="2"/>
    <x v="0"/>
    <x v="0"/>
    <m/>
    <x v="1"/>
    <x v="0"/>
    <x v="2"/>
    <x v="1"/>
    <x v="1"/>
    <s v="Once every 2 year"/>
    <x v="3"/>
    <x v="0"/>
    <x v="0"/>
    <x v="1"/>
    <x v="1"/>
    <x v="0"/>
    <x v="0"/>
    <m/>
    <x v="1"/>
    <x v="0"/>
    <x v="1"/>
    <x v="0"/>
    <x v="1"/>
    <x v="1"/>
    <x v="0"/>
    <m/>
    <x v="0"/>
    <x v="0"/>
    <m/>
    <x v="0"/>
    <s v="Primary school"/>
    <x v="2"/>
    <m/>
    <x v="0"/>
    <s v="Yes"/>
    <s v="ANON-51P4-YHFG-R"/>
    <n v="697269993"/>
    <m/>
    <d v="2025-11-11T14:01:17"/>
    <d v="2025-11-11T14:22:18"/>
    <d v="2025-11-11T14:22:05"/>
    <m/>
  </r>
  <r>
    <n v="308"/>
    <x v="1"/>
    <x v="0"/>
    <x v="0"/>
    <x v="0"/>
    <x v="0"/>
    <x v="0"/>
    <x v="0"/>
    <x v="0"/>
    <x v="0"/>
    <x v="0"/>
    <x v="0"/>
    <x v="2"/>
    <x v="0"/>
    <x v="0"/>
    <x v="0"/>
    <x v="0"/>
    <x v="0"/>
    <x v="0"/>
    <s v="Outside education."/>
    <x v="1"/>
    <x v="2"/>
    <x v="2"/>
    <x v="2"/>
    <x v="0"/>
    <s v="Once every 3 years"/>
    <x v="1"/>
    <x v="0"/>
    <x v="0"/>
    <x v="0"/>
    <x v="1"/>
    <x v="1"/>
    <x v="0"/>
    <m/>
    <x v="0"/>
    <x v="0"/>
    <x v="1"/>
    <x v="1"/>
    <x v="0"/>
    <x v="0"/>
    <x v="0"/>
    <m/>
    <x v="0"/>
    <x v="0"/>
    <m/>
    <x v="0"/>
    <s v="Primary school"/>
    <x v="2"/>
    <m/>
    <x v="0"/>
    <s v="Yes"/>
    <s v="ANON-51P4-YHFJ-U"/>
    <n v="635295725"/>
    <m/>
    <d v="2025-11-11T13:47:31"/>
    <d v="2025-11-11T14:24:55"/>
    <d v="2025-11-11T14:10:36"/>
    <m/>
  </r>
  <r>
    <n v="309"/>
    <x v="1"/>
    <x v="0"/>
    <x v="1"/>
    <x v="0"/>
    <x v="0"/>
    <x v="0"/>
    <x v="1"/>
    <x v="0"/>
    <x v="1"/>
    <x v="0"/>
    <x v="0"/>
    <x v="0"/>
    <x v="1"/>
    <x v="1"/>
    <x v="1"/>
    <x v="0"/>
    <x v="1"/>
    <x v="0"/>
    <m/>
    <x v="1"/>
    <x v="1"/>
    <x v="1"/>
    <x v="1"/>
    <x v="1"/>
    <m/>
    <x v="1"/>
    <x v="0"/>
    <x v="2"/>
    <x v="1"/>
    <x v="0"/>
    <x v="1"/>
    <x v="0"/>
    <m/>
    <x v="2"/>
    <x v="0"/>
    <x v="1"/>
    <x v="0"/>
    <x v="1"/>
    <x v="0"/>
    <x v="0"/>
    <m/>
    <x v="0"/>
    <x v="0"/>
    <m/>
    <x v="0"/>
    <s v="Primary school"/>
    <x v="2"/>
    <m/>
    <x v="4"/>
    <s v="Yes"/>
    <s v="ANON-51P4-YHYS-Q"/>
    <n v="870501969"/>
    <m/>
    <d v="2025-11-12T09:21:19"/>
    <d v="2025-11-12T09:35:39"/>
    <d v="2025-11-12T09:35:21"/>
    <m/>
  </r>
  <r>
    <n v="310"/>
    <x v="2"/>
    <x v="0"/>
    <x v="0"/>
    <x v="0"/>
    <x v="0"/>
    <x v="0"/>
    <x v="0"/>
    <x v="0"/>
    <x v="2"/>
    <x v="0"/>
    <x v="0"/>
    <x v="1"/>
    <x v="0"/>
    <x v="0"/>
    <x v="0"/>
    <x v="0"/>
    <x v="0"/>
    <x v="1"/>
    <m/>
    <x v="1"/>
    <x v="0"/>
    <x v="1"/>
    <x v="1"/>
    <x v="1"/>
    <m/>
    <x v="2"/>
    <x v="0"/>
    <x v="0"/>
    <x v="1"/>
    <x v="1"/>
    <x v="0"/>
    <x v="0"/>
    <m/>
    <x v="0"/>
    <x v="0"/>
    <x v="0"/>
    <x v="0"/>
    <x v="0"/>
    <x v="0"/>
    <x v="0"/>
    <m/>
    <x v="0"/>
    <x v="0"/>
    <m/>
    <x v="0"/>
    <s v="Primary school"/>
    <x v="2"/>
    <m/>
    <x v="4"/>
    <s v="Yes"/>
    <s v="ANON-51P4-YHYV-T"/>
    <n v="452219087"/>
    <m/>
    <d v="2025-11-12T09:23:48"/>
    <d v="2025-11-12T09:35:48"/>
    <d v="2025-11-12T09:35:16"/>
    <m/>
  </r>
  <r>
    <n v="311"/>
    <x v="1"/>
    <x v="2"/>
    <x v="0"/>
    <x v="1"/>
    <x v="2"/>
    <x v="2"/>
    <x v="1"/>
    <x v="0"/>
    <x v="1"/>
    <x v="0"/>
    <x v="2"/>
    <x v="0"/>
    <x v="1"/>
    <x v="1"/>
    <x v="2"/>
    <x v="2"/>
    <x v="2"/>
    <x v="2"/>
    <s v="calm room"/>
    <x v="1"/>
    <x v="0"/>
    <x v="2"/>
    <x v="0"/>
    <x v="0"/>
    <s v="not sure"/>
    <x v="0"/>
    <x v="0"/>
    <x v="2"/>
    <x v="1"/>
    <x v="0"/>
    <x v="1"/>
    <x v="0"/>
    <m/>
    <x v="2"/>
    <x v="2"/>
    <x v="0"/>
    <x v="0"/>
    <x v="1"/>
    <x v="1"/>
    <x v="0"/>
    <m/>
    <x v="0"/>
    <x v="1"/>
    <m/>
    <x v="0"/>
    <s v="Primary school"/>
    <x v="2"/>
    <m/>
    <x v="0"/>
    <s v="Yes"/>
    <s v="ANON-51P4-YHFE-P"/>
    <n v="266834282"/>
    <m/>
    <d v="2025-11-11T13:55:16"/>
    <d v="2025-11-12T09:35:51"/>
    <d v="2025-11-12T09:35:03"/>
    <m/>
  </r>
  <r>
    <n v="312"/>
    <x v="1"/>
    <x v="0"/>
    <x v="0"/>
    <x v="0"/>
    <x v="2"/>
    <x v="0"/>
    <x v="1"/>
    <x v="0"/>
    <x v="0"/>
    <x v="1"/>
    <x v="0"/>
    <x v="2"/>
    <x v="1"/>
    <x v="2"/>
    <x v="0"/>
    <x v="2"/>
    <x v="0"/>
    <x v="1"/>
    <m/>
    <x v="1"/>
    <x v="2"/>
    <x v="0"/>
    <x v="2"/>
    <x v="1"/>
    <m/>
    <x v="4"/>
    <x v="2"/>
    <x v="0"/>
    <x v="0"/>
    <x v="0"/>
    <x v="0"/>
    <x v="0"/>
    <m/>
    <x v="2"/>
    <x v="1"/>
    <x v="0"/>
    <x v="1"/>
    <x v="1"/>
    <x v="0"/>
    <x v="0"/>
    <m/>
    <x v="1"/>
    <x v="0"/>
    <m/>
    <x v="0"/>
    <s v="Primary school"/>
    <x v="2"/>
    <s v="midlothian"/>
    <x v="4"/>
    <s v="No"/>
    <s v="ANON-51P4-YHYW-U"/>
    <m/>
    <m/>
    <d v="2025-11-12T09:23:31"/>
    <d v="2025-11-12T09:36:46"/>
    <d v="2025-11-12T09:36:36"/>
    <m/>
  </r>
  <r>
    <n v="313"/>
    <x v="1"/>
    <x v="0"/>
    <x v="1"/>
    <x v="0"/>
    <x v="0"/>
    <x v="0"/>
    <x v="0"/>
    <x v="0"/>
    <x v="0"/>
    <x v="0"/>
    <x v="0"/>
    <x v="0"/>
    <x v="0"/>
    <x v="0"/>
    <x v="0"/>
    <x v="0"/>
    <x v="0"/>
    <x v="0"/>
    <s v="for the bit where i did in the  middle some people go to the hub and some do not"/>
    <x v="1"/>
    <x v="0"/>
    <x v="0"/>
    <x v="0"/>
    <x v="1"/>
    <m/>
    <x v="1"/>
    <x v="0"/>
    <x v="0"/>
    <x v="1"/>
    <x v="1"/>
    <x v="0"/>
    <x v="0"/>
    <m/>
    <x v="0"/>
    <x v="0"/>
    <x v="0"/>
    <x v="0"/>
    <x v="0"/>
    <x v="0"/>
    <x v="0"/>
    <m/>
    <x v="0"/>
    <x v="0"/>
    <m/>
    <x v="0"/>
    <s v="Primary school"/>
    <x v="2"/>
    <m/>
    <x v="4"/>
    <s v="Yes"/>
    <s v="ANON-51P4-YHYN-J"/>
    <n v="538432966"/>
    <m/>
    <d v="2025-11-12T09:21:37"/>
    <d v="2025-11-12T09:37:17"/>
    <d v="2025-11-12T09:36:26"/>
    <m/>
  </r>
  <r>
    <n v="315"/>
    <x v="1"/>
    <x v="2"/>
    <x v="0"/>
    <x v="0"/>
    <x v="0"/>
    <x v="2"/>
    <x v="1"/>
    <x v="0"/>
    <x v="0"/>
    <x v="1"/>
    <x v="0"/>
    <x v="0"/>
    <x v="1"/>
    <x v="0"/>
    <x v="0"/>
    <x v="0"/>
    <x v="2"/>
    <x v="2"/>
    <m/>
    <x v="1"/>
    <x v="2"/>
    <x v="0"/>
    <x v="2"/>
    <x v="0"/>
    <m/>
    <x v="2"/>
    <x v="0"/>
    <x v="2"/>
    <x v="1"/>
    <x v="0"/>
    <x v="1"/>
    <x v="0"/>
    <m/>
    <x v="2"/>
    <x v="2"/>
    <x v="0"/>
    <x v="0"/>
    <x v="1"/>
    <x v="1"/>
    <x v="0"/>
    <m/>
    <x v="0"/>
    <x v="1"/>
    <m/>
    <x v="0"/>
    <s v="Primary school"/>
    <x v="2"/>
    <m/>
    <x v="4"/>
    <s v="No"/>
    <s v="ANON-51P4-YHYJ-E"/>
    <m/>
    <m/>
    <d v="2025-11-12T09:23:46"/>
    <d v="2025-11-12T09:39:00"/>
    <d v="2025-11-12T09:38:53"/>
    <m/>
  </r>
  <r>
    <n v="316"/>
    <x v="0"/>
    <x v="1"/>
    <x v="2"/>
    <x v="0"/>
    <x v="1"/>
    <x v="2"/>
    <x v="0"/>
    <x v="2"/>
    <x v="2"/>
    <x v="1"/>
    <x v="2"/>
    <x v="0"/>
    <x v="2"/>
    <x v="1"/>
    <x v="3"/>
    <x v="2"/>
    <x v="1"/>
    <x v="2"/>
    <m/>
    <x v="0"/>
    <x v="1"/>
    <x v="1"/>
    <x v="1"/>
    <x v="1"/>
    <m/>
    <x v="0"/>
    <x v="1"/>
    <x v="1"/>
    <x v="1"/>
    <x v="0"/>
    <x v="0"/>
    <x v="1"/>
    <m/>
    <x v="2"/>
    <x v="1"/>
    <x v="0"/>
    <x v="0"/>
    <x v="0"/>
    <x v="0"/>
    <x v="0"/>
    <m/>
    <x v="3"/>
    <x v="3"/>
    <m/>
    <x v="0"/>
    <s v="Primary school"/>
    <x v="2"/>
    <m/>
    <x v="4"/>
    <s v="No"/>
    <s v="ANON-51P4-YHYB-6"/>
    <m/>
    <m/>
    <d v="2025-11-12T09:22:44"/>
    <d v="2025-11-12T09:39:32"/>
    <d v="2025-11-12T09:39:23"/>
    <m/>
  </r>
  <r>
    <n v="317"/>
    <x v="1"/>
    <x v="0"/>
    <x v="0"/>
    <x v="0"/>
    <x v="2"/>
    <x v="0"/>
    <x v="0"/>
    <x v="0"/>
    <x v="1"/>
    <x v="1"/>
    <x v="0"/>
    <x v="0"/>
    <x v="0"/>
    <x v="2"/>
    <x v="0"/>
    <x v="2"/>
    <x v="0"/>
    <x v="2"/>
    <m/>
    <x v="2"/>
    <x v="3"/>
    <x v="0"/>
    <x v="0"/>
    <x v="1"/>
    <s v="every 1year"/>
    <x v="2"/>
    <x v="2"/>
    <x v="0"/>
    <x v="0"/>
    <x v="1"/>
    <x v="0"/>
    <x v="0"/>
    <m/>
    <x v="2"/>
    <x v="2"/>
    <x v="1"/>
    <x v="1"/>
    <x v="0"/>
    <x v="0"/>
    <x v="0"/>
    <m/>
    <x v="0"/>
    <x v="3"/>
    <m/>
    <x v="0"/>
    <s v="Primary school"/>
    <x v="2"/>
    <m/>
    <x v="4"/>
    <s v="No"/>
    <s v="ANON-51P4-YHY8-V"/>
    <m/>
    <m/>
    <d v="2025-11-12T09:23:38"/>
    <d v="2025-11-12T09:42:54"/>
    <d v="2025-11-12T09:42:04"/>
    <m/>
  </r>
  <r>
    <n v="318"/>
    <x v="1"/>
    <x v="0"/>
    <x v="0"/>
    <x v="1"/>
    <x v="2"/>
    <x v="0"/>
    <x v="1"/>
    <x v="1"/>
    <x v="1"/>
    <x v="3"/>
    <x v="2"/>
    <x v="1"/>
    <x v="1"/>
    <x v="2"/>
    <x v="0"/>
    <x v="2"/>
    <x v="0"/>
    <x v="2"/>
    <m/>
    <x v="1"/>
    <x v="2"/>
    <x v="1"/>
    <x v="2"/>
    <x v="1"/>
    <s v="no :3"/>
    <x v="1"/>
    <x v="0"/>
    <x v="0"/>
    <x v="1"/>
    <x v="1"/>
    <x v="0"/>
    <x v="0"/>
    <m/>
    <x v="2"/>
    <x v="2"/>
    <x v="0"/>
    <x v="0"/>
    <x v="0"/>
    <x v="0"/>
    <x v="0"/>
    <m/>
    <x v="1"/>
    <x v="0"/>
    <m/>
    <x v="0"/>
    <s v="Primary school"/>
    <x v="2"/>
    <m/>
    <x v="4"/>
    <s v="Yes"/>
    <s v="ANON-51P4-YHSH-6"/>
    <n v="688322448"/>
    <m/>
    <d v="2025-11-12T09:25:45"/>
    <d v="2025-11-12T09:42:55"/>
    <d v="2025-11-12T09:42:06"/>
    <m/>
  </r>
  <r>
    <n v="319"/>
    <x v="1"/>
    <x v="0"/>
    <x v="0"/>
    <x v="0"/>
    <x v="0"/>
    <x v="0"/>
    <x v="0"/>
    <x v="0"/>
    <x v="0"/>
    <x v="0"/>
    <x v="0"/>
    <x v="2"/>
    <x v="0"/>
    <x v="0"/>
    <x v="1"/>
    <x v="2"/>
    <x v="0"/>
    <x v="0"/>
    <m/>
    <x v="2"/>
    <x v="0"/>
    <x v="2"/>
    <x v="0"/>
    <x v="0"/>
    <m/>
    <x v="4"/>
    <x v="2"/>
    <x v="2"/>
    <x v="1"/>
    <x v="1"/>
    <x v="0"/>
    <x v="0"/>
    <m/>
    <x v="0"/>
    <x v="2"/>
    <x v="0"/>
    <x v="0"/>
    <x v="1"/>
    <x v="1"/>
    <x v="0"/>
    <m/>
    <x v="0"/>
    <x v="1"/>
    <m/>
    <x v="0"/>
    <s v="Primary school"/>
    <x v="2"/>
    <m/>
    <x v="4"/>
    <s v="Yes"/>
    <s v="ANON-51P4-YHYU-S"/>
    <n v="316081973"/>
    <m/>
    <d v="2025-11-12T09:24:00"/>
    <d v="2025-11-12T09:44:11"/>
    <d v="2025-11-12T09:43:56"/>
    <m/>
  </r>
  <r>
    <n v="320"/>
    <x v="1"/>
    <x v="0"/>
    <x v="0"/>
    <x v="0"/>
    <x v="0"/>
    <x v="1"/>
    <x v="0"/>
    <x v="0"/>
    <x v="0"/>
    <x v="0"/>
    <x v="0"/>
    <x v="0"/>
    <x v="1"/>
    <x v="0"/>
    <x v="0"/>
    <x v="1"/>
    <x v="0"/>
    <x v="1"/>
    <m/>
    <x v="1"/>
    <x v="1"/>
    <x v="0"/>
    <x v="2"/>
    <x v="1"/>
    <m/>
    <x v="3"/>
    <x v="0"/>
    <x v="1"/>
    <x v="1"/>
    <x v="0"/>
    <x v="0"/>
    <x v="0"/>
    <m/>
    <x v="0"/>
    <x v="1"/>
    <x v="0"/>
    <x v="1"/>
    <x v="1"/>
    <x v="0"/>
    <x v="0"/>
    <m/>
    <x v="0"/>
    <x v="3"/>
    <m/>
    <x v="0"/>
    <s v="Primary school"/>
    <x v="2"/>
    <m/>
    <x v="25"/>
    <s v="Yes"/>
    <s v="ANON-51P4-YHY5-S"/>
    <n v="628397308"/>
    <m/>
    <d v="2025-11-12T09:25:06"/>
    <d v="2025-11-12T09:46:53"/>
    <d v="2025-11-12T09:43:54"/>
    <m/>
  </r>
  <r>
    <n v="322"/>
    <x v="1"/>
    <x v="0"/>
    <x v="2"/>
    <x v="0"/>
    <x v="0"/>
    <x v="0"/>
    <x v="0"/>
    <x v="0"/>
    <x v="1"/>
    <x v="0"/>
    <x v="0"/>
    <x v="0"/>
    <x v="1"/>
    <x v="1"/>
    <x v="0"/>
    <x v="0"/>
    <x v="2"/>
    <x v="0"/>
    <m/>
    <x v="2"/>
    <x v="0"/>
    <x v="0"/>
    <x v="2"/>
    <x v="0"/>
    <m/>
    <x v="5"/>
    <x v="0"/>
    <x v="0"/>
    <x v="1"/>
    <x v="0"/>
    <x v="1"/>
    <x v="0"/>
    <m/>
    <x v="0"/>
    <x v="2"/>
    <x v="1"/>
    <x v="1"/>
    <x v="1"/>
    <x v="0"/>
    <x v="0"/>
    <m/>
    <x v="0"/>
    <x v="1"/>
    <m/>
    <x v="0"/>
    <s v="Primary school"/>
    <x v="2"/>
    <m/>
    <x v="7"/>
    <s v="Yes"/>
    <s v="ANON-51P4-YHYA-5"/>
    <n v="354504920"/>
    <m/>
    <d v="2025-11-12T09:24:50"/>
    <d v="2025-11-12T09:48:49"/>
    <d v="2025-11-12T09:44:59"/>
    <m/>
  </r>
  <r>
    <n v="323"/>
    <x v="1"/>
    <x v="0"/>
    <x v="0"/>
    <x v="0"/>
    <x v="0"/>
    <x v="0"/>
    <x v="0"/>
    <x v="1"/>
    <x v="0"/>
    <x v="0"/>
    <x v="0"/>
    <x v="0"/>
    <x v="1"/>
    <x v="0"/>
    <x v="0"/>
    <x v="0"/>
    <x v="0"/>
    <x v="0"/>
    <m/>
    <x v="1"/>
    <x v="0"/>
    <x v="2"/>
    <x v="2"/>
    <x v="0"/>
    <m/>
    <x v="4"/>
    <x v="0"/>
    <x v="2"/>
    <x v="1"/>
    <x v="1"/>
    <x v="0"/>
    <x v="0"/>
    <m/>
    <x v="2"/>
    <x v="2"/>
    <x v="0"/>
    <x v="1"/>
    <x v="1"/>
    <x v="1"/>
    <x v="0"/>
    <m/>
    <x v="1"/>
    <x v="1"/>
    <m/>
    <x v="0"/>
    <s v="Primary school"/>
    <x v="2"/>
    <m/>
    <x v="4"/>
    <s v="Yes"/>
    <s v="ANON-51P4-YHS1-F"/>
    <n v="1061509893"/>
    <m/>
    <d v="2025-11-12T09:25:21"/>
    <d v="2025-11-12T09:51:03"/>
    <d v="2025-11-12T09:50:18"/>
    <m/>
  </r>
  <r>
    <n v="324"/>
    <x v="1"/>
    <x v="0"/>
    <x v="0"/>
    <x v="0"/>
    <x v="0"/>
    <x v="0"/>
    <x v="0"/>
    <x v="0"/>
    <x v="0"/>
    <x v="0"/>
    <x v="0"/>
    <x v="0"/>
    <x v="1"/>
    <x v="0"/>
    <x v="0"/>
    <x v="0"/>
    <x v="0"/>
    <x v="0"/>
    <m/>
    <x v="1"/>
    <x v="0"/>
    <x v="0"/>
    <x v="0"/>
    <x v="1"/>
    <m/>
    <x v="3"/>
    <x v="0"/>
    <x v="0"/>
    <x v="0"/>
    <x v="0"/>
    <x v="0"/>
    <x v="0"/>
    <m/>
    <x v="0"/>
    <x v="0"/>
    <x v="1"/>
    <x v="1"/>
    <x v="1"/>
    <x v="0"/>
    <x v="0"/>
    <m/>
    <x v="0"/>
    <x v="0"/>
    <m/>
    <x v="0"/>
    <s v="Primary school"/>
    <x v="2"/>
    <m/>
    <x v="4"/>
    <s v="Yes"/>
    <s v="ANON-51P4-YHYG-B"/>
    <n v="101112327"/>
    <m/>
    <d v="2025-11-12T09:24:39"/>
    <d v="2025-11-12T09:55:12"/>
    <d v="2025-11-12T09:54:58"/>
    <m/>
  </r>
  <r>
    <n v="326"/>
    <x v="1"/>
    <x v="0"/>
    <x v="2"/>
    <x v="0"/>
    <x v="2"/>
    <x v="0"/>
    <x v="1"/>
    <x v="0"/>
    <x v="1"/>
    <x v="1"/>
    <x v="0"/>
    <x v="0"/>
    <x v="1"/>
    <x v="2"/>
    <x v="1"/>
    <x v="0"/>
    <x v="2"/>
    <x v="0"/>
    <s v="Visitors should stay for longer."/>
    <x v="1"/>
    <x v="0"/>
    <x v="2"/>
    <x v="0"/>
    <x v="4"/>
    <s v="Every year."/>
    <x v="0"/>
    <x v="0"/>
    <x v="2"/>
    <x v="1"/>
    <x v="1"/>
    <x v="1"/>
    <x v="0"/>
    <m/>
    <x v="2"/>
    <x v="0"/>
    <x v="1"/>
    <x v="1"/>
    <x v="1"/>
    <x v="0"/>
    <x v="0"/>
    <m/>
    <x v="1"/>
    <x v="0"/>
    <m/>
    <x v="0"/>
    <s v="Primary school"/>
    <x v="2"/>
    <m/>
    <x v="4"/>
    <s v="No"/>
    <s v="ANON-51P4-YHY6-T"/>
    <m/>
    <m/>
    <d v="2025-11-12T09:23:06"/>
    <d v="2025-11-12T10:02:19"/>
    <d v="2025-11-12T10:01:50"/>
    <m/>
  </r>
  <r>
    <n v="327"/>
    <x v="1"/>
    <x v="0"/>
    <x v="0"/>
    <x v="0"/>
    <x v="2"/>
    <x v="2"/>
    <x v="1"/>
    <x v="0"/>
    <x v="0"/>
    <x v="1"/>
    <x v="2"/>
    <x v="0"/>
    <x v="1"/>
    <x v="2"/>
    <x v="1"/>
    <x v="2"/>
    <x v="2"/>
    <x v="2"/>
    <m/>
    <x v="0"/>
    <x v="1"/>
    <x v="1"/>
    <x v="1"/>
    <x v="0"/>
    <m/>
    <x v="4"/>
    <x v="1"/>
    <x v="1"/>
    <x v="0"/>
    <x v="1"/>
    <x v="0"/>
    <x v="0"/>
    <m/>
    <x v="1"/>
    <x v="1"/>
    <x v="1"/>
    <x v="0"/>
    <x v="1"/>
    <x v="1"/>
    <x v="0"/>
    <m/>
    <x v="0"/>
    <x v="3"/>
    <m/>
    <x v="0"/>
    <s v="Primary school"/>
    <x v="2"/>
    <m/>
    <x v="4"/>
    <s v="No"/>
    <s v="ANON-51P4-YHYR-P"/>
    <m/>
    <m/>
    <d v="2025-11-12T09:24:07"/>
    <d v="2025-11-12T10:08:56"/>
    <d v="2025-11-12T10:08:37"/>
    <m/>
  </r>
  <r>
    <n v="328"/>
    <x v="1"/>
    <x v="0"/>
    <x v="0"/>
    <x v="0"/>
    <x v="0"/>
    <x v="0"/>
    <x v="1"/>
    <x v="1"/>
    <x v="1"/>
    <x v="1"/>
    <x v="2"/>
    <x v="0"/>
    <x v="0"/>
    <x v="0"/>
    <x v="0"/>
    <x v="0"/>
    <x v="0"/>
    <x v="0"/>
    <m/>
    <x v="1"/>
    <x v="0"/>
    <x v="0"/>
    <x v="0"/>
    <x v="0"/>
    <m/>
    <x v="4"/>
    <x v="2"/>
    <x v="0"/>
    <x v="1"/>
    <x v="1"/>
    <x v="0"/>
    <x v="0"/>
    <m/>
    <x v="2"/>
    <x v="2"/>
    <x v="1"/>
    <x v="0"/>
    <x v="1"/>
    <x v="0"/>
    <x v="0"/>
    <m/>
    <x v="1"/>
    <x v="1"/>
    <m/>
    <x v="0"/>
    <s v="Primary school"/>
    <x v="2"/>
    <m/>
    <x v="4"/>
    <s v="No"/>
    <s v="ANON-51P4-YHY3-Q"/>
    <m/>
    <m/>
    <d v="2025-11-12T09:23:38"/>
    <d v="2025-11-12T10:21:00"/>
    <d v="2025-11-12T10:20:33"/>
    <m/>
  </r>
  <r>
    <n v="329"/>
    <x v="1"/>
    <x v="0"/>
    <x v="0"/>
    <x v="0"/>
    <x v="0"/>
    <x v="1"/>
    <x v="0"/>
    <x v="0"/>
    <x v="0"/>
    <x v="0"/>
    <x v="0"/>
    <x v="0"/>
    <x v="0"/>
    <x v="0"/>
    <x v="0"/>
    <x v="0"/>
    <x v="0"/>
    <x v="2"/>
    <m/>
    <x v="1"/>
    <x v="0"/>
    <x v="0"/>
    <x v="0"/>
    <x v="3"/>
    <m/>
    <x v="4"/>
    <x v="1"/>
    <x v="1"/>
    <x v="1"/>
    <x v="1"/>
    <x v="0"/>
    <x v="0"/>
    <m/>
    <x v="2"/>
    <x v="2"/>
    <x v="0"/>
    <x v="0"/>
    <x v="1"/>
    <x v="0"/>
    <x v="1"/>
    <s v="in person"/>
    <x v="1"/>
    <x v="1"/>
    <m/>
    <x v="0"/>
    <s v="Primary school"/>
    <x v="2"/>
    <m/>
    <x v="4"/>
    <s v="No"/>
    <s v="ANON-51P4-YHYZ-X"/>
    <m/>
    <m/>
    <d v="2025-11-12T09:23:42"/>
    <d v="2025-11-12T10:21:01"/>
    <d v="2025-11-12T10:20:31"/>
    <m/>
  </r>
  <r>
    <n v="330"/>
    <x v="0"/>
    <x v="0"/>
    <x v="2"/>
    <x v="0"/>
    <x v="0"/>
    <x v="0"/>
    <x v="1"/>
    <x v="0"/>
    <x v="0"/>
    <x v="1"/>
    <x v="0"/>
    <x v="0"/>
    <x v="0"/>
    <x v="0"/>
    <x v="0"/>
    <x v="0"/>
    <x v="2"/>
    <x v="0"/>
    <m/>
    <x v="0"/>
    <x v="0"/>
    <x v="2"/>
    <x v="2"/>
    <x v="0"/>
    <m/>
    <x v="0"/>
    <x v="2"/>
    <x v="0"/>
    <x v="1"/>
    <x v="0"/>
    <x v="1"/>
    <x v="0"/>
    <m/>
    <x v="2"/>
    <x v="2"/>
    <x v="0"/>
    <x v="1"/>
    <x v="1"/>
    <x v="0"/>
    <x v="0"/>
    <m/>
    <x v="1"/>
    <x v="1"/>
    <m/>
    <x v="0"/>
    <s v="Primary school"/>
    <x v="2"/>
    <m/>
    <x v="26"/>
    <s v="No"/>
    <s v="ANON-51P4-YHS9-Q"/>
    <m/>
    <m/>
    <d v="2025-11-12T09:27:22"/>
    <d v="2025-11-12T10:25:03"/>
    <d v="2025-11-12T10:24:46"/>
    <m/>
  </r>
  <r>
    <n v="335"/>
    <x v="1"/>
    <x v="0"/>
    <x v="0"/>
    <x v="0"/>
    <x v="0"/>
    <x v="0"/>
    <x v="0"/>
    <x v="0"/>
    <x v="0"/>
    <x v="0"/>
    <x v="0"/>
    <x v="0"/>
    <x v="0"/>
    <x v="0"/>
    <x v="0"/>
    <x v="0"/>
    <x v="0"/>
    <x v="0"/>
    <m/>
    <x v="2"/>
    <x v="0"/>
    <x v="0"/>
    <x v="0"/>
    <x v="4"/>
    <m/>
    <x v="4"/>
    <x v="2"/>
    <x v="2"/>
    <x v="0"/>
    <x v="1"/>
    <x v="1"/>
    <x v="1"/>
    <m/>
    <x v="1"/>
    <x v="0"/>
    <x v="1"/>
    <x v="1"/>
    <x v="0"/>
    <x v="1"/>
    <x v="1"/>
    <m/>
    <x v="0"/>
    <x v="0"/>
    <m/>
    <x v="0"/>
    <s v="Primary school"/>
    <x v="2"/>
    <m/>
    <x v="5"/>
    <s v="Yes"/>
    <s v="ANON-51P4-YGNY-H"/>
    <n v="441122563"/>
    <m/>
    <d v="2025-11-17T09:27:53"/>
    <d v="2025-11-17T09:45:14"/>
    <d v="2025-11-17T09:45:04"/>
    <m/>
  </r>
  <r>
    <n v="336"/>
    <x v="1"/>
    <x v="0"/>
    <x v="0"/>
    <x v="0"/>
    <x v="0"/>
    <x v="0"/>
    <x v="0"/>
    <x v="0"/>
    <x v="0"/>
    <x v="0"/>
    <x v="0"/>
    <x v="0"/>
    <x v="0"/>
    <x v="0"/>
    <x v="0"/>
    <x v="0"/>
    <x v="0"/>
    <x v="0"/>
    <m/>
    <x v="0"/>
    <x v="0"/>
    <x v="0"/>
    <x v="0"/>
    <x v="1"/>
    <m/>
    <x v="3"/>
    <x v="3"/>
    <x v="0"/>
    <x v="0"/>
    <x v="0"/>
    <x v="0"/>
    <x v="0"/>
    <m/>
    <x v="1"/>
    <x v="0"/>
    <x v="1"/>
    <x v="1"/>
    <x v="0"/>
    <x v="1"/>
    <x v="1"/>
    <m/>
    <x v="0"/>
    <x v="3"/>
    <m/>
    <x v="0"/>
    <s v="Primary school"/>
    <x v="2"/>
    <m/>
    <x v="5"/>
    <s v="Yes"/>
    <s v="ANON-51P4-YGNP-8"/>
    <n v="976084196"/>
    <m/>
    <d v="2025-11-17T09:28:52"/>
    <d v="2025-11-17T09:45:15"/>
    <d v="2025-11-17T09:45:04"/>
    <m/>
  </r>
  <r>
    <n v="337"/>
    <x v="1"/>
    <x v="0"/>
    <x v="2"/>
    <x v="0"/>
    <x v="2"/>
    <x v="0"/>
    <x v="0"/>
    <x v="0"/>
    <x v="0"/>
    <x v="0"/>
    <x v="0"/>
    <x v="2"/>
    <x v="0"/>
    <x v="0"/>
    <x v="0"/>
    <x v="0"/>
    <x v="0"/>
    <x v="0"/>
    <m/>
    <x v="1"/>
    <x v="2"/>
    <x v="2"/>
    <x v="0"/>
    <x v="1"/>
    <m/>
    <x v="1"/>
    <x v="2"/>
    <x v="0"/>
    <x v="1"/>
    <x v="1"/>
    <x v="0"/>
    <x v="0"/>
    <m/>
    <x v="0"/>
    <x v="0"/>
    <x v="0"/>
    <x v="1"/>
    <x v="1"/>
    <x v="0"/>
    <x v="0"/>
    <m/>
    <x v="0"/>
    <x v="0"/>
    <m/>
    <x v="0"/>
    <s v="Primary school"/>
    <x v="2"/>
    <m/>
    <x v="5"/>
    <s v="Yes"/>
    <s v="ANON-51P4-YGNT-C"/>
    <n v="668028726"/>
    <m/>
    <d v="2025-11-17T09:47:24"/>
    <d v="2025-11-17T10:14:52"/>
    <d v="2025-11-17T10:14:35"/>
    <m/>
  </r>
  <r>
    <n v="338"/>
    <x v="1"/>
    <x v="0"/>
    <x v="0"/>
    <x v="0"/>
    <x v="2"/>
    <x v="0"/>
    <x v="0"/>
    <x v="0"/>
    <x v="0"/>
    <x v="0"/>
    <x v="0"/>
    <x v="2"/>
    <x v="0"/>
    <x v="0"/>
    <x v="0"/>
    <x v="0"/>
    <x v="0"/>
    <x v="0"/>
    <m/>
    <x v="1"/>
    <x v="2"/>
    <x v="0"/>
    <x v="0"/>
    <x v="1"/>
    <m/>
    <x v="1"/>
    <x v="2"/>
    <x v="0"/>
    <x v="1"/>
    <x v="1"/>
    <x v="0"/>
    <x v="0"/>
    <m/>
    <x v="0"/>
    <x v="2"/>
    <x v="0"/>
    <x v="0"/>
    <x v="0"/>
    <x v="0"/>
    <x v="0"/>
    <m/>
    <x v="0"/>
    <x v="0"/>
    <m/>
    <x v="0"/>
    <s v="Primary school"/>
    <x v="2"/>
    <m/>
    <x v="5"/>
    <s v="Yes"/>
    <s v="ANON-51P4-YGN2-A"/>
    <n v="538598753"/>
    <m/>
    <d v="2025-11-17T09:47:09"/>
    <d v="2025-11-17T10:14:53"/>
    <d v="2025-11-17T10:14:35"/>
    <m/>
  </r>
  <r>
    <n v="341"/>
    <x v="1"/>
    <x v="0"/>
    <x v="2"/>
    <x v="0"/>
    <x v="0"/>
    <x v="0"/>
    <x v="0"/>
    <x v="1"/>
    <x v="0"/>
    <x v="1"/>
    <x v="2"/>
    <x v="0"/>
    <x v="0"/>
    <x v="1"/>
    <x v="0"/>
    <x v="0"/>
    <x v="0"/>
    <x v="2"/>
    <m/>
    <x v="1"/>
    <x v="0"/>
    <x v="2"/>
    <x v="0"/>
    <x v="1"/>
    <m/>
    <x v="2"/>
    <x v="2"/>
    <x v="2"/>
    <x v="1"/>
    <x v="0"/>
    <x v="1"/>
    <x v="0"/>
    <m/>
    <x v="0"/>
    <x v="1"/>
    <x v="1"/>
    <x v="0"/>
    <x v="1"/>
    <x v="0"/>
    <x v="0"/>
    <m/>
    <x v="0"/>
    <x v="3"/>
    <m/>
    <x v="0"/>
    <s v="Primary school"/>
    <x v="2"/>
    <m/>
    <x v="5"/>
    <s v="Yes"/>
    <s v="ANON-51P4-YGNS-B"/>
    <n v="956455531"/>
    <m/>
    <d v="2025-11-17T11:34:05"/>
    <d v="2025-11-17T11:57:07"/>
    <d v="2025-11-17T11:56:48"/>
    <m/>
  </r>
  <r>
    <n v="342"/>
    <x v="1"/>
    <x v="0"/>
    <x v="2"/>
    <x v="0"/>
    <x v="0"/>
    <x v="0"/>
    <x v="0"/>
    <x v="1"/>
    <x v="0"/>
    <x v="0"/>
    <x v="0"/>
    <x v="2"/>
    <x v="1"/>
    <x v="0"/>
    <x v="0"/>
    <x v="0"/>
    <x v="0"/>
    <x v="0"/>
    <m/>
    <x v="2"/>
    <x v="0"/>
    <x v="0"/>
    <x v="0"/>
    <x v="3"/>
    <m/>
    <x v="3"/>
    <x v="1"/>
    <x v="2"/>
    <x v="1"/>
    <x v="1"/>
    <x v="0"/>
    <x v="0"/>
    <m/>
    <x v="1"/>
    <x v="0"/>
    <x v="0"/>
    <x v="0"/>
    <x v="0"/>
    <x v="0"/>
    <x v="0"/>
    <m/>
    <x v="0"/>
    <x v="3"/>
    <m/>
    <x v="0"/>
    <s v="Primary school"/>
    <x v="2"/>
    <m/>
    <x v="5"/>
    <s v="No"/>
    <s v="ANON-51P4-YGNM-5"/>
    <m/>
    <m/>
    <d v="2025-11-17T11:33:58"/>
    <d v="2025-11-17T11:57:10"/>
    <d v="2025-11-17T11:56:35"/>
    <m/>
  </r>
  <r>
    <n v="343"/>
    <x v="1"/>
    <x v="0"/>
    <x v="0"/>
    <x v="0"/>
    <x v="0"/>
    <x v="0"/>
    <x v="0"/>
    <x v="0"/>
    <x v="0"/>
    <x v="0"/>
    <x v="0"/>
    <x v="0"/>
    <x v="0"/>
    <x v="0"/>
    <x v="0"/>
    <x v="0"/>
    <x v="0"/>
    <x v="0"/>
    <m/>
    <x v="1"/>
    <x v="0"/>
    <x v="2"/>
    <x v="0"/>
    <x v="1"/>
    <s v="4"/>
    <x v="3"/>
    <x v="0"/>
    <x v="0"/>
    <x v="1"/>
    <x v="1"/>
    <x v="0"/>
    <x v="0"/>
    <m/>
    <x v="0"/>
    <x v="0"/>
    <x v="0"/>
    <x v="0"/>
    <x v="1"/>
    <x v="1"/>
    <x v="0"/>
    <m/>
    <x v="0"/>
    <x v="0"/>
    <m/>
    <x v="0"/>
    <s v="Primary school"/>
    <x v="2"/>
    <m/>
    <x v="5"/>
    <s v="Yes"/>
    <s v="ANON-51P4-YGN6-E"/>
    <n v="838606740"/>
    <m/>
    <d v="2025-11-17T11:58:55"/>
    <d v="2025-11-17T12:15:48"/>
    <d v="2025-11-17T12:15:10"/>
    <m/>
  </r>
  <r>
    <n v="344"/>
    <x v="1"/>
    <x v="0"/>
    <x v="2"/>
    <x v="0"/>
    <x v="0"/>
    <x v="2"/>
    <x v="0"/>
    <x v="0"/>
    <x v="0"/>
    <x v="0"/>
    <x v="0"/>
    <x v="0"/>
    <x v="0"/>
    <x v="0"/>
    <x v="0"/>
    <x v="2"/>
    <x v="0"/>
    <x v="0"/>
    <m/>
    <x v="2"/>
    <x v="0"/>
    <x v="2"/>
    <x v="0"/>
    <x v="1"/>
    <m/>
    <x v="3"/>
    <x v="0"/>
    <x v="2"/>
    <x v="0"/>
    <x v="0"/>
    <x v="1"/>
    <x v="1"/>
    <m/>
    <x v="2"/>
    <x v="0"/>
    <x v="0"/>
    <x v="0"/>
    <x v="0"/>
    <x v="0"/>
    <x v="0"/>
    <m/>
    <x v="1"/>
    <x v="3"/>
    <m/>
    <x v="0"/>
    <s v="Primary school"/>
    <x v="2"/>
    <m/>
    <x v="5"/>
    <s v="Yes"/>
    <s v="ANON-51P4-YGNB-T"/>
    <n v="933297727"/>
    <m/>
    <d v="2025-11-17T11:58:39"/>
    <d v="2025-11-17T12:16:41"/>
    <d v="2025-11-17T12:16:35"/>
    <m/>
  </r>
  <r>
    <n v="345"/>
    <x v="1"/>
    <x v="0"/>
    <x v="2"/>
    <x v="0"/>
    <x v="0"/>
    <x v="2"/>
    <x v="0"/>
    <x v="0"/>
    <x v="0"/>
    <x v="0"/>
    <x v="1"/>
    <x v="1"/>
    <x v="0"/>
    <x v="0"/>
    <x v="0"/>
    <x v="0"/>
    <x v="0"/>
    <x v="0"/>
    <m/>
    <x v="1"/>
    <x v="0"/>
    <x v="1"/>
    <x v="1"/>
    <x v="2"/>
    <m/>
    <x v="0"/>
    <x v="0"/>
    <x v="1"/>
    <x v="1"/>
    <x v="1"/>
    <x v="0"/>
    <x v="0"/>
    <m/>
    <x v="1"/>
    <x v="0"/>
    <x v="0"/>
    <x v="0"/>
    <x v="0"/>
    <x v="0"/>
    <x v="0"/>
    <m/>
    <x v="0"/>
    <x v="3"/>
    <m/>
    <x v="0"/>
    <s v="Primary school"/>
    <x v="2"/>
    <m/>
    <x v="5"/>
    <s v="Yes"/>
    <s v="ANON-51P4-YGNW-F"/>
    <n v="1040172131"/>
    <m/>
    <d v="2025-11-17T12:17:31"/>
    <d v="2025-11-17T12:27:27"/>
    <d v="2025-11-17T12:27:22"/>
    <m/>
  </r>
  <r>
    <n v="346"/>
    <x v="1"/>
    <x v="0"/>
    <x v="2"/>
    <x v="0"/>
    <x v="0"/>
    <x v="0"/>
    <x v="0"/>
    <x v="0"/>
    <x v="0"/>
    <x v="0"/>
    <x v="0"/>
    <x v="0"/>
    <x v="0"/>
    <x v="0"/>
    <x v="0"/>
    <x v="0"/>
    <x v="0"/>
    <x v="0"/>
    <m/>
    <x v="1"/>
    <x v="2"/>
    <x v="0"/>
    <x v="0"/>
    <x v="4"/>
    <m/>
    <x v="3"/>
    <x v="0"/>
    <x v="0"/>
    <x v="0"/>
    <x v="0"/>
    <x v="0"/>
    <x v="0"/>
    <m/>
    <x v="2"/>
    <x v="0"/>
    <x v="1"/>
    <x v="0"/>
    <x v="1"/>
    <x v="0"/>
    <x v="0"/>
    <m/>
    <x v="0"/>
    <x v="0"/>
    <m/>
    <x v="0"/>
    <s v="Primary school"/>
    <x v="2"/>
    <m/>
    <x v="24"/>
    <s v="Yes"/>
    <s v="ANON-51P4-YGN7-F"/>
    <n v="608666846"/>
    <m/>
    <d v="2025-11-17T12:13:47"/>
    <d v="2025-11-17T12:45:09"/>
    <d v="2025-11-17T12:44:27"/>
    <m/>
  </r>
  <r>
    <n v="348"/>
    <x v="1"/>
    <x v="0"/>
    <x v="0"/>
    <x v="0"/>
    <x v="1"/>
    <x v="0"/>
    <x v="2"/>
    <x v="0"/>
    <x v="0"/>
    <x v="0"/>
    <x v="0"/>
    <x v="0"/>
    <x v="1"/>
    <x v="0"/>
    <x v="3"/>
    <x v="2"/>
    <x v="0"/>
    <x v="0"/>
    <m/>
    <x v="2"/>
    <x v="2"/>
    <x v="1"/>
    <x v="1"/>
    <x v="2"/>
    <m/>
    <x v="2"/>
    <x v="1"/>
    <x v="0"/>
    <x v="1"/>
    <x v="0"/>
    <x v="0"/>
    <x v="1"/>
    <s v="I don’t know"/>
    <x v="0"/>
    <x v="2"/>
    <x v="1"/>
    <x v="0"/>
    <x v="1"/>
    <x v="0"/>
    <x v="0"/>
    <m/>
    <x v="3"/>
    <x v="3"/>
    <m/>
    <x v="0"/>
    <s v="Primary school"/>
    <x v="2"/>
    <m/>
    <x v="5"/>
    <s v="Yes"/>
    <s v="ANON-51P4-YGNZ-J"/>
    <n v="298820703"/>
    <m/>
    <d v="2025-11-17T13:48:45"/>
    <d v="2025-11-17T14:04:05"/>
    <d v="2025-11-17T14:03:59"/>
    <m/>
  </r>
  <r>
    <n v="349"/>
    <x v="1"/>
    <x v="0"/>
    <x v="0"/>
    <x v="0"/>
    <x v="0"/>
    <x v="0"/>
    <x v="0"/>
    <x v="0"/>
    <x v="0"/>
    <x v="0"/>
    <x v="0"/>
    <x v="0"/>
    <x v="0"/>
    <x v="0"/>
    <x v="0"/>
    <x v="0"/>
    <x v="0"/>
    <x v="0"/>
    <m/>
    <x v="1"/>
    <x v="0"/>
    <x v="0"/>
    <x v="0"/>
    <x v="3"/>
    <m/>
    <x v="3"/>
    <x v="0"/>
    <x v="0"/>
    <x v="0"/>
    <x v="0"/>
    <x v="0"/>
    <x v="0"/>
    <m/>
    <x v="0"/>
    <x v="0"/>
    <x v="1"/>
    <x v="0"/>
    <x v="1"/>
    <x v="0"/>
    <x v="0"/>
    <m/>
    <x v="0"/>
    <x v="0"/>
    <m/>
    <x v="0"/>
    <s v="Primary school"/>
    <x v="2"/>
    <m/>
    <x v="5"/>
    <s v="Yes"/>
    <s v="ANON-51P4-YGNK-3"/>
    <n v="965759025"/>
    <m/>
    <d v="2025-11-17T13:48:59"/>
    <d v="2025-11-17T14:05:05"/>
    <d v="2025-11-17T14:05:01"/>
    <m/>
  </r>
  <r>
    <n v="351"/>
    <x v="1"/>
    <x v="0"/>
    <x v="0"/>
    <x v="0"/>
    <x v="0"/>
    <x v="0"/>
    <x v="0"/>
    <x v="1"/>
    <x v="0"/>
    <x v="0"/>
    <x v="0"/>
    <x v="0"/>
    <x v="0"/>
    <x v="2"/>
    <x v="0"/>
    <x v="0"/>
    <x v="0"/>
    <x v="0"/>
    <m/>
    <x v="1"/>
    <x v="0"/>
    <x v="0"/>
    <x v="1"/>
    <x v="1"/>
    <m/>
    <x v="3"/>
    <x v="0"/>
    <x v="2"/>
    <x v="1"/>
    <x v="0"/>
    <x v="1"/>
    <x v="0"/>
    <m/>
    <x v="0"/>
    <x v="0"/>
    <x v="0"/>
    <x v="0"/>
    <x v="1"/>
    <x v="0"/>
    <x v="0"/>
    <s v="Verbally"/>
    <x v="0"/>
    <x v="0"/>
    <m/>
    <x v="0"/>
    <s v="Primary school"/>
    <x v="2"/>
    <m/>
    <x v="5"/>
    <s v="Yes"/>
    <s v="ANON-51P4-YGNV-E"/>
    <n v="778788204"/>
    <m/>
    <d v="2025-11-17T14:06:28"/>
    <d v="2025-11-17T14:20:23"/>
    <d v="2025-11-17T14:20:16"/>
    <m/>
  </r>
  <r>
    <n v="352"/>
    <x v="1"/>
    <x v="0"/>
    <x v="0"/>
    <x v="0"/>
    <x v="0"/>
    <x v="2"/>
    <x v="0"/>
    <x v="0"/>
    <x v="0"/>
    <x v="0"/>
    <x v="0"/>
    <x v="0"/>
    <x v="0"/>
    <x v="0"/>
    <x v="0"/>
    <x v="0"/>
    <x v="0"/>
    <x v="0"/>
    <s v="I love my school and I love my friends and teachers"/>
    <x v="1"/>
    <x v="0"/>
    <x v="0"/>
    <x v="0"/>
    <x v="1"/>
    <m/>
    <x v="1"/>
    <x v="0"/>
    <x v="0"/>
    <x v="1"/>
    <x v="0"/>
    <x v="1"/>
    <x v="0"/>
    <m/>
    <x v="0"/>
    <x v="0"/>
    <x v="0"/>
    <x v="0"/>
    <x v="0"/>
    <x v="0"/>
    <x v="0"/>
    <m/>
    <x v="0"/>
    <x v="0"/>
    <m/>
    <x v="0"/>
    <s v="Primary school"/>
    <x v="2"/>
    <m/>
    <x v="5"/>
    <s v="Yes"/>
    <s v="ANON-51P4-YGNR-A"/>
    <n v="126116259"/>
    <m/>
    <d v="2025-11-17T14:23:06"/>
    <d v="2025-11-17T14:38:12"/>
    <d v="2025-11-17T14:37:52"/>
    <m/>
  </r>
  <r>
    <n v="353"/>
    <x v="1"/>
    <x v="0"/>
    <x v="0"/>
    <x v="0"/>
    <x v="0"/>
    <x v="0"/>
    <x v="0"/>
    <x v="0"/>
    <x v="0"/>
    <x v="0"/>
    <x v="0"/>
    <x v="0"/>
    <x v="0"/>
    <x v="0"/>
    <x v="0"/>
    <x v="0"/>
    <x v="0"/>
    <x v="0"/>
    <m/>
    <x v="1"/>
    <x v="2"/>
    <x v="0"/>
    <x v="2"/>
    <x v="1"/>
    <m/>
    <x v="1"/>
    <x v="0"/>
    <x v="0"/>
    <x v="1"/>
    <x v="0"/>
    <x v="1"/>
    <x v="0"/>
    <m/>
    <x v="0"/>
    <x v="0"/>
    <x v="0"/>
    <x v="0"/>
    <x v="0"/>
    <x v="0"/>
    <x v="0"/>
    <m/>
    <x v="0"/>
    <x v="0"/>
    <m/>
    <x v="0"/>
    <s v="Primary school"/>
    <x v="2"/>
    <m/>
    <x v="5"/>
    <s v="Yes"/>
    <s v="ANON-51P4-YGNE-W"/>
    <n v="317494855"/>
    <m/>
    <d v="2025-11-17T14:23:08"/>
    <d v="2025-11-17T14:38:19"/>
    <d v="2025-11-17T14:38:14"/>
    <m/>
  </r>
  <r>
    <n v="354"/>
    <x v="1"/>
    <x v="0"/>
    <x v="0"/>
    <x v="0"/>
    <x v="0"/>
    <x v="0"/>
    <x v="0"/>
    <x v="0"/>
    <x v="0"/>
    <x v="0"/>
    <x v="0"/>
    <x v="0"/>
    <x v="0"/>
    <x v="0"/>
    <x v="0"/>
    <x v="0"/>
    <x v="0"/>
    <x v="0"/>
    <m/>
    <x v="1"/>
    <x v="0"/>
    <x v="0"/>
    <x v="0"/>
    <x v="1"/>
    <s v="It’s better to come more"/>
    <x v="3"/>
    <x v="0"/>
    <x v="0"/>
    <x v="1"/>
    <x v="1"/>
    <x v="0"/>
    <x v="0"/>
    <m/>
    <x v="0"/>
    <x v="0"/>
    <x v="0"/>
    <x v="0"/>
    <x v="0"/>
    <x v="0"/>
    <x v="0"/>
    <m/>
    <x v="0"/>
    <x v="0"/>
    <m/>
    <x v="0"/>
    <s v="Primary school"/>
    <x v="2"/>
    <m/>
    <x v="5"/>
    <s v="Yes"/>
    <s v="ANON-51P4-YGNG-Y"/>
    <n v="875067927"/>
    <m/>
    <d v="2025-11-17T14:39:12"/>
    <d v="2025-11-17T14:55:22"/>
    <d v="2025-11-17T14:55:15"/>
    <m/>
  </r>
  <r>
    <n v="355"/>
    <x v="1"/>
    <x v="0"/>
    <x v="0"/>
    <x v="0"/>
    <x v="0"/>
    <x v="0"/>
    <x v="0"/>
    <x v="0"/>
    <x v="0"/>
    <x v="0"/>
    <x v="0"/>
    <x v="0"/>
    <x v="0"/>
    <x v="0"/>
    <x v="0"/>
    <x v="0"/>
    <x v="0"/>
    <x v="0"/>
    <m/>
    <x v="1"/>
    <x v="0"/>
    <x v="0"/>
    <x v="0"/>
    <x v="1"/>
    <m/>
    <x v="2"/>
    <x v="0"/>
    <x v="0"/>
    <x v="1"/>
    <x v="1"/>
    <x v="0"/>
    <x v="0"/>
    <m/>
    <x v="0"/>
    <x v="0"/>
    <x v="0"/>
    <x v="0"/>
    <x v="0"/>
    <x v="0"/>
    <x v="0"/>
    <m/>
    <x v="0"/>
    <x v="0"/>
    <m/>
    <x v="0"/>
    <s v="Primary school"/>
    <x v="2"/>
    <m/>
    <x v="5"/>
    <s v="Yes"/>
    <s v="ANON-51P4-YGNA-S"/>
    <n v="380923666"/>
    <m/>
    <d v="2025-11-17T14:39:23"/>
    <d v="2025-11-17T14:55:41"/>
    <d v="2025-11-17T14:55:38"/>
    <m/>
  </r>
  <r>
    <n v="361"/>
    <x v="1"/>
    <x v="0"/>
    <x v="0"/>
    <x v="0"/>
    <x v="0"/>
    <x v="0"/>
    <x v="0"/>
    <x v="0"/>
    <x v="0"/>
    <x v="0"/>
    <x v="0"/>
    <x v="0"/>
    <x v="0"/>
    <x v="0"/>
    <x v="0"/>
    <x v="0"/>
    <x v="3"/>
    <x v="3"/>
    <m/>
    <x v="1"/>
    <x v="0"/>
    <x v="0"/>
    <x v="2"/>
    <x v="2"/>
    <m/>
    <x v="3"/>
    <x v="3"/>
    <x v="3"/>
    <x v="1"/>
    <x v="1"/>
    <x v="0"/>
    <x v="0"/>
    <m/>
    <x v="2"/>
    <x v="3"/>
    <x v="0"/>
    <x v="1"/>
    <x v="1"/>
    <x v="1"/>
    <x v="0"/>
    <m/>
    <x v="0"/>
    <x v="0"/>
    <m/>
    <x v="0"/>
    <s v="Primary school"/>
    <x v="2"/>
    <m/>
    <x v="5"/>
    <s v="Yes"/>
    <s v="ANON-51P4-YGWX-S"/>
    <n v="693274093"/>
    <m/>
    <d v="2025-11-21T11:35:27"/>
    <d v="2025-11-21T13:59:45"/>
    <d v="2025-11-21T13:59:38"/>
    <m/>
  </r>
  <r>
    <n v="362"/>
    <x v="1"/>
    <x v="0"/>
    <x v="1"/>
    <x v="0"/>
    <x v="2"/>
    <x v="1"/>
    <x v="0"/>
    <x v="0"/>
    <x v="0"/>
    <x v="0"/>
    <x v="1"/>
    <x v="0"/>
    <x v="0"/>
    <x v="1"/>
    <x v="0"/>
    <x v="0"/>
    <x v="1"/>
    <x v="0"/>
    <m/>
    <x v="1"/>
    <x v="1"/>
    <x v="2"/>
    <x v="0"/>
    <x v="1"/>
    <m/>
    <x v="1"/>
    <x v="0"/>
    <x v="2"/>
    <x v="1"/>
    <x v="1"/>
    <x v="0"/>
    <x v="0"/>
    <m/>
    <x v="2"/>
    <x v="0"/>
    <x v="0"/>
    <x v="1"/>
    <x v="1"/>
    <x v="0"/>
    <x v="0"/>
    <m/>
    <x v="0"/>
    <x v="3"/>
    <m/>
    <x v="0"/>
    <s v="Primary school"/>
    <x v="2"/>
    <m/>
    <x v="5"/>
    <s v="No"/>
    <s v="ANON-51P4-YGQK-6"/>
    <m/>
    <m/>
    <d v="2025-11-21T11:19:59"/>
    <d v="2025-11-21T13:59:55"/>
    <d v="2025-11-21T13:55:10"/>
    <m/>
  </r>
  <r>
    <n v="363"/>
    <x v="1"/>
    <x v="0"/>
    <x v="2"/>
    <x v="0"/>
    <x v="1"/>
    <x v="0"/>
    <x v="1"/>
    <x v="0"/>
    <x v="0"/>
    <x v="0"/>
    <x v="1"/>
    <x v="1"/>
    <x v="0"/>
    <x v="0"/>
    <x v="0"/>
    <x v="1"/>
    <x v="2"/>
    <x v="2"/>
    <s v="have fun"/>
    <x v="0"/>
    <x v="1"/>
    <x v="2"/>
    <x v="0"/>
    <x v="1"/>
    <m/>
    <x v="0"/>
    <x v="1"/>
    <x v="1"/>
    <x v="1"/>
    <x v="0"/>
    <x v="1"/>
    <x v="0"/>
    <m/>
    <x v="1"/>
    <x v="2"/>
    <x v="1"/>
    <x v="0"/>
    <x v="1"/>
    <x v="0"/>
    <x v="0"/>
    <m/>
    <x v="3"/>
    <x v="0"/>
    <m/>
    <x v="0"/>
    <s v="Primary school"/>
    <x v="2"/>
    <m/>
    <x v="5"/>
    <s v="No"/>
    <s v="ANON-51P4-YGW6-Q"/>
    <m/>
    <m/>
    <d v="2025-11-21T13:43:24"/>
    <d v="2025-11-21T14:00:46"/>
    <d v="2025-11-21T14:00:35"/>
    <m/>
  </r>
  <r>
    <n v="364"/>
    <x v="1"/>
    <x v="2"/>
    <x v="2"/>
    <x v="0"/>
    <x v="0"/>
    <x v="0"/>
    <x v="0"/>
    <x v="0"/>
    <x v="0"/>
    <x v="0"/>
    <x v="0"/>
    <x v="2"/>
    <x v="0"/>
    <x v="0"/>
    <x v="0"/>
    <x v="0"/>
    <x v="0"/>
    <x v="0"/>
    <s v="classroom culture and expectations._x000a_classroom noise._x000a_lesson plans and amount of information given."/>
    <x v="2"/>
    <x v="0"/>
    <x v="2"/>
    <x v="2"/>
    <x v="1"/>
    <m/>
    <x v="2"/>
    <x v="0"/>
    <x v="0"/>
    <x v="1"/>
    <x v="1"/>
    <x v="0"/>
    <x v="0"/>
    <m/>
    <x v="2"/>
    <x v="2"/>
    <x v="1"/>
    <x v="1"/>
    <x v="1"/>
    <x v="0"/>
    <x v="0"/>
    <m/>
    <x v="0"/>
    <x v="0"/>
    <m/>
    <x v="0"/>
    <s v="Primary school"/>
    <x v="2"/>
    <m/>
    <x v="5"/>
    <s v="Yes"/>
    <s v="ANON-51P4-YGWS-M"/>
    <n v="921106337"/>
    <m/>
    <d v="2025-11-21T13:40:24"/>
    <d v="2025-11-21T14:01:56"/>
    <d v="2025-11-21T14:01:16"/>
    <m/>
  </r>
  <r>
    <n v="365"/>
    <x v="1"/>
    <x v="0"/>
    <x v="0"/>
    <x v="0"/>
    <x v="0"/>
    <x v="0"/>
    <x v="0"/>
    <x v="0"/>
    <x v="0"/>
    <x v="0"/>
    <x v="0"/>
    <x v="0"/>
    <x v="0"/>
    <x v="0"/>
    <x v="0"/>
    <x v="0"/>
    <x v="0"/>
    <x v="0"/>
    <m/>
    <x v="3"/>
    <x v="0"/>
    <x v="2"/>
    <x v="2"/>
    <x v="0"/>
    <m/>
    <x v="2"/>
    <x v="2"/>
    <x v="2"/>
    <x v="0"/>
    <x v="0"/>
    <x v="0"/>
    <x v="0"/>
    <m/>
    <x v="0"/>
    <x v="2"/>
    <x v="0"/>
    <x v="1"/>
    <x v="1"/>
    <x v="0"/>
    <x v="0"/>
    <m/>
    <x v="1"/>
    <x v="0"/>
    <m/>
    <x v="0"/>
    <s v="Primary school"/>
    <x v="2"/>
    <m/>
    <x v="5"/>
    <s v="No"/>
    <s v="ANON-51P4-YGW7-R"/>
    <m/>
    <m/>
    <d v="2025-11-21T13:43:31"/>
    <d v="2025-11-21T14:02:09"/>
    <d v="2025-11-21T14:01:49"/>
    <m/>
  </r>
  <r>
    <n v="366"/>
    <x v="0"/>
    <x v="0"/>
    <x v="0"/>
    <x v="0"/>
    <x v="0"/>
    <x v="0"/>
    <x v="0"/>
    <x v="0"/>
    <x v="0"/>
    <x v="0"/>
    <x v="0"/>
    <x v="0"/>
    <x v="1"/>
    <x v="0"/>
    <x v="0"/>
    <x v="0"/>
    <x v="2"/>
    <x v="0"/>
    <s v="how much your information your teacher gives you_x000a__x000a__x000a_classroom noise_x000a_😀"/>
    <x v="1"/>
    <x v="0"/>
    <x v="2"/>
    <x v="2"/>
    <x v="1"/>
    <m/>
    <x v="0"/>
    <x v="0"/>
    <x v="0"/>
    <x v="0"/>
    <x v="0"/>
    <x v="0"/>
    <x v="0"/>
    <m/>
    <x v="2"/>
    <x v="0"/>
    <x v="0"/>
    <x v="0"/>
    <x v="1"/>
    <x v="0"/>
    <x v="1"/>
    <s v="an online email to school"/>
    <x v="0"/>
    <x v="1"/>
    <m/>
    <x v="0"/>
    <s v="Primary school"/>
    <x v="2"/>
    <m/>
    <x v="5"/>
    <s v="Yes"/>
    <s v="ANON-51P4-YGWW-R"/>
    <n v="487232667"/>
    <m/>
    <d v="2025-11-21T13:44:17"/>
    <d v="2025-11-21T14:03:28"/>
    <d v="2025-11-21T14:03:10"/>
    <m/>
  </r>
  <r>
    <n v="367"/>
    <x v="0"/>
    <x v="0"/>
    <x v="0"/>
    <x v="0"/>
    <x v="0"/>
    <x v="2"/>
    <x v="0"/>
    <x v="0"/>
    <x v="2"/>
    <x v="0"/>
    <x v="0"/>
    <x v="0"/>
    <x v="0"/>
    <x v="0"/>
    <x v="0"/>
    <x v="1"/>
    <x v="2"/>
    <x v="2"/>
    <s v="classroom noise_x000a__x000a_ lesson plans"/>
    <x v="0"/>
    <x v="2"/>
    <x v="0"/>
    <x v="0"/>
    <x v="2"/>
    <m/>
    <x v="4"/>
    <x v="0"/>
    <x v="3"/>
    <x v="0"/>
    <x v="0"/>
    <x v="0"/>
    <x v="0"/>
    <m/>
    <x v="2"/>
    <x v="0"/>
    <x v="0"/>
    <x v="0"/>
    <x v="1"/>
    <x v="1"/>
    <x v="0"/>
    <m/>
    <x v="0"/>
    <x v="0"/>
    <m/>
    <x v="0"/>
    <s v="Primary school"/>
    <x v="2"/>
    <m/>
    <x v="5"/>
    <s v="No"/>
    <s v="ANON-51P4-YGWB-3"/>
    <m/>
    <m/>
    <d v="2025-11-21T13:41:33"/>
    <d v="2025-11-21T14:03:29"/>
    <d v="2025-11-21T14:02:21"/>
    <m/>
  </r>
  <r>
    <n v="369"/>
    <x v="1"/>
    <x v="0"/>
    <x v="0"/>
    <x v="0"/>
    <x v="2"/>
    <x v="2"/>
    <x v="1"/>
    <x v="0"/>
    <x v="0"/>
    <x v="3"/>
    <x v="2"/>
    <x v="2"/>
    <x v="0"/>
    <x v="0"/>
    <x v="0"/>
    <x v="2"/>
    <x v="0"/>
    <x v="0"/>
    <m/>
    <x v="0"/>
    <x v="0"/>
    <x v="2"/>
    <x v="1"/>
    <x v="1"/>
    <m/>
    <x v="0"/>
    <x v="2"/>
    <x v="2"/>
    <x v="1"/>
    <x v="0"/>
    <x v="1"/>
    <x v="0"/>
    <m/>
    <x v="0"/>
    <x v="2"/>
    <x v="0"/>
    <x v="0"/>
    <x v="1"/>
    <x v="1"/>
    <x v="0"/>
    <m/>
    <x v="1"/>
    <x v="1"/>
    <m/>
    <x v="0"/>
    <s v="Primary school"/>
    <x v="2"/>
    <m/>
    <x v="5"/>
    <s v="Yes"/>
    <s v="ANON-51P4-YGJX-C"/>
    <n v="684610668"/>
    <m/>
    <d v="2025-11-21T11:33:40"/>
    <d v="2025-11-21T14:04:44"/>
    <d v="2025-11-21T14:04:19"/>
    <m/>
  </r>
  <r>
    <n v="370"/>
    <x v="1"/>
    <x v="2"/>
    <x v="0"/>
    <x v="0"/>
    <x v="2"/>
    <x v="0"/>
    <x v="0"/>
    <x v="0"/>
    <x v="0"/>
    <x v="1"/>
    <x v="0"/>
    <x v="0"/>
    <x v="0"/>
    <x v="0"/>
    <x v="0"/>
    <x v="0"/>
    <x v="0"/>
    <x v="0"/>
    <s v="classroom culture and expectation._x000a__x000a__x000a_lessons plans and account information given._x000a__x000a__x000a_classroom noise."/>
    <x v="1"/>
    <x v="0"/>
    <x v="2"/>
    <x v="0"/>
    <x v="3"/>
    <m/>
    <x v="1"/>
    <x v="0"/>
    <x v="0"/>
    <x v="1"/>
    <x v="1"/>
    <x v="1"/>
    <x v="0"/>
    <m/>
    <x v="0"/>
    <x v="0"/>
    <x v="1"/>
    <x v="0"/>
    <x v="0"/>
    <x v="0"/>
    <x v="0"/>
    <m/>
    <x v="0"/>
    <x v="0"/>
    <m/>
    <x v="0"/>
    <s v="Primary school"/>
    <x v="2"/>
    <m/>
    <x v="5"/>
    <s v="No"/>
    <s v="ANON-51P4-YGWT-N"/>
    <m/>
    <m/>
    <d v="2025-11-21T11:35:09"/>
    <d v="2025-11-21T14:05:49"/>
    <d v="2025-11-21T14:05:24"/>
    <m/>
  </r>
  <r>
    <n v="372"/>
    <x v="1"/>
    <x v="0"/>
    <x v="0"/>
    <x v="0"/>
    <x v="2"/>
    <x v="0"/>
    <x v="1"/>
    <x v="0"/>
    <x v="0"/>
    <x v="0"/>
    <x v="2"/>
    <x v="0"/>
    <x v="0"/>
    <x v="0"/>
    <x v="1"/>
    <x v="0"/>
    <x v="2"/>
    <x v="0"/>
    <m/>
    <x v="1"/>
    <x v="0"/>
    <x v="0"/>
    <x v="0"/>
    <x v="0"/>
    <m/>
    <x v="1"/>
    <x v="0"/>
    <x v="2"/>
    <x v="0"/>
    <x v="0"/>
    <x v="0"/>
    <x v="0"/>
    <m/>
    <x v="2"/>
    <x v="0"/>
    <x v="0"/>
    <x v="0"/>
    <x v="1"/>
    <x v="0"/>
    <x v="0"/>
    <m/>
    <x v="0"/>
    <x v="1"/>
    <m/>
    <x v="0"/>
    <s v="Primary school"/>
    <x v="2"/>
    <m/>
    <x v="5"/>
    <s v="Yes"/>
    <s v="ANON-51P4-YGW9-T"/>
    <n v="305105735"/>
    <m/>
    <d v="2025-11-21T13:38:10"/>
    <d v="2025-11-21T14:07:55"/>
    <d v="2025-11-21T14:07:48"/>
    <m/>
  </r>
  <r>
    <n v="373"/>
    <x v="1"/>
    <x v="0"/>
    <x v="0"/>
    <x v="0"/>
    <x v="2"/>
    <x v="0"/>
    <x v="0"/>
    <x v="0"/>
    <x v="1"/>
    <x v="0"/>
    <x v="2"/>
    <x v="0"/>
    <x v="0"/>
    <x v="0"/>
    <x v="0"/>
    <x v="0"/>
    <x v="0"/>
    <x v="0"/>
    <m/>
    <x v="1"/>
    <x v="0"/>
    <x v="0"/>
    <x v="0"/>
    <x v="1"/>
    <m/>
    <x v="3"/>
    <x v="2"/>
    <x v="2"/>
    <x v="0"/>
    <x v="0"/>
    <x v="0"/>
    <x v="0"/>
    <m/>
    <x v="2"/>
    <x v="2"/>
    <x v="1"/>
    <x v="0"/>
    <x v="1"/>
    <x v="0"/>
    <x v="0"/>
    <m/>
    <x v="0"/>
    <x v="0"/>
    <m/>
    <x v="0"/>
    <s v="Primary school"/>
    <x v="2"/>
    <m/>
    <x v="5"/>
    <s v="Yes"/>
    <s v="ANON-51P4-YGW3-M"/>
    <n v="702802840"/>
    <m/>
    <d v="2025-11-21T13:54:48"/>
    <d v="2025-11-21T14:08:12"/>
    <d v="2025-11-21T14:07:56"/>
    <m/>
  </r>
  <r>
    <n v="374"/>
    <x v="1"/>
    <x v="2"/>
    <x v="0"/>
    <x v="0"/>
    <x v="0"/>
    <x v="2"/>
    <x v="0"/>
    <x v="1"/>
    <x v="0"/>
    <x v="1"/>
    <x v="0"/>
    <x v="0"/>
    <x v="0"/>
    <x v="0"/>
    <x v="1"/>
    <x v="0"/>
    <x v="0"/>
    <x v="2"/>
    <m/>
    <x v="1"/>
    <x v="0"/>
    <x v="0"/>
    <x v="0"/>
    <x v="2"/>
    <m/>
    <x v="3"/>
    <x v="0"/>
    <x v="0"/>
    <x v="0"/>
    <x v="0"/>
    <x v="0"/>
    <x v="0"/>
    <m/>
    <x v="2"/>
    <x v="0"/>
    <x v="1"/>
    <x v="0"/>
    <x v="0"/>
    <x v="0"/>
    <x v="0"/>
    <m/>
    <x v="0"/>
    <x v="0"/>
    <m/>
    <x v="0"/>
    <s v="Primary school"/>
    <x v="2"/>
    <m/>
    <x v="5"/>
    <s v="Yes"/>
    <s v="ANON-51P4-YGQV-H"/>
    <n v="27153703"/>
    <m/>
    <d v="2025-11-21T11:33:31"/>
    <d v="2025-11-21T14:08:39"/>
    <d v="2025-11-21T14:08:30"/>
    <m/>
  </r>
  <r>
    <n v="375"/>
    <x v="1"/>
    <x v="0"/>
    <x v="0"/>
    <x v="0"/>
    <x v="0"/>
    <x v="0"/>
    <x v="0"/>
    <x v="0"/>
    <x v="0"/>
    <x v="0"/>
    <x v="0"/>
    <x v="0"/>
    <x v="0"/>
    <x v="0"/>
    <x v="0"/>
    <x v="0"/>
    <x v="0"/>
    <x v="0"/>
    <s v="noise class"/>
    <x v="0"/>
    <x v="1"/>
    <x v="1"/>
    <x v="1"/>
    <x v="3"/>
    <m/>
    <x v="0"/>
    <x v="1"/>
    <x v="1"/>
    <x v="1"/>
    <x v="0"/>
    <x v="1"/>
    <x v="0"/>
    <m/>
    <x v="1"/>
    <x v="1"/>
    <x v="0"/>
    <x v="0"/>
    <x v="1"/>
    <x v="1"/>
    <x v="0"/>
    <m/>
    <x v="3"/>
    <x v="3"/>
    <m/>
    <x v="0"/>
    <s v="Primary school"/>
    <x v="2"/>
    <m/>
    <x v="5"/>
    <s v="No"/>
    <s v="ANON-51P4-YGWN-F"/>
    <m/>
    <m/>
    <d v="2025-11-21T13:40:45"/>
    <d v="2025-11-21T14:08:40"/>
    <d v="2025-11-21T14:08:22"/>
    <m/>
  </r>
  <r>
    <n v="376"/>
    <x v="1"/>
    <x v="0"/>
    <x v="0"/>
    <x v="0"/>
    <x v="0"/>
    <x v="0"/>
    <x v="0"/>
    <x v="0"/>
    <x v="0"/>
    <x v="0"/>
    <x v="0"/>
    <x v="0"/>
    <x v="0"/>
    <x v="0"/>
    <x v="0"/>
    <x v="0"/>
    <x v="0"/>
    <x v="0"/>
    <s v="lesson plans and amount of information given"/>
    <x v="0"/>
    <x v="2"/>
    <x v="1"/>
    <x v="1"/>
    <x v="1"/>
    <m/>
    <x v="3"/>
    <x v="2"/>
    <x v="1"/>
    <x v="0"/>
    <x v="0"/>
    <x v="0"/>
    <x v="0"/>
    <m/>
    <x v="0"/>
    <x v="1"/>
    <x v="0"/>
    <x v="0"/>
    <x v="1"/>
    <x v="1"/>
    <x v="0"/>
    <m/>
    <x v="3"/>
    <x v="3"/>
    <m/>
    <x v="0"/>
    <s v="Primary school"/>
    <x v="2"/>
    <m/>
    <x v="5"/>
    <s v="No"/>
    <s v="ANON-51P4-YGQ5-G"/>
    <m/>
    <m/>
    <d v="2025-11-21T11:33:35"/>
    <d v="2025-11-21T14:08:40"/>
    <d v="2025-11-21T14:08:23"/>
    <m/>
  </r>
  <r>
    <n v="377"/>
    <x v="1"/>
    <x v="0"/>
    <x v="2"/>
    <x v="0"/>
    <x v="2"/>
    <x v="0"/>
    <x v="1"/>
    <x v="1"/>
    <x v="0"/>
    <x v="0"/>
    <x v="0"/>
    <x v="2"/>
    <x v="0"/>
    <x v="2"/>
    <x v="0"/>
    <x v="0"/>
    <x v="2"/>
    <x v="2"/>
    <m/>
    <x v="1"/>
    <x v="0"/>
    <x v="0"/>
    <x v="2"/>
    <x v="1"/>
    <m/>
    <x v="4"/>
    <x v="2"/>
    <x v="2"/>
    <x v="1"/>
    <x v="1"/>
    <x v="0"/>
    <x v="0"/>
    <m/>
    <x v="2"/>
    <x v="2"/>
    <x v="1"/>
    <x v="0"/>
    <x v="1"/>
    <x v="1"/>
    <x v="0"/>
    <m/>
    <x v="0"/>
    <x v="0"/>
    <m/>
    <x v="0"/>
    <s v="Primary school"/>
    <x v="2"/>
    <m/>
    <x v="5"/>
    <s v="Yes"/>
    <s v="ANON-51P4-YGQA-V"/>
    <n v="786039876"/>
    <m/>
    <d v="2025-11-21T11:33:34"/>
    <d v="2025-11-21T14:08:41"/>
    <d v="2025-11-21T14:08:32"/>
    <m/>
  </r>
  <r>
    <n v="378"/>
    <x v="0"/>
    <x v="0"/>
    <x v="0"/>
    <x v="0"/>
    <x v="2"/>
    <x v="0"/>
    <x v="0"/>
    <x v="0"/>
    <x v="0"/>
    <x v="1"/>
    <x v="2"/>
    <x v="0"/>
    <x v="2"/>
    <x v="2"/>
    <x v="0"/>
    <x v="2"/>
    <x v="0"/>
    <x v="2"/>
    <m/>
    <x v="1"/>
    <x v="2"/>
    <x v="2"/>
    <x v="0"/>
    <x v="2"/>
    <m/>
    <x v="4"/>
    <x v="2"/>
    <x v="0"/>
    <x v="1"/>
    <x v="1"/>
    <x v="0"/>
    <x v="0"/>
    <m/>
    <x v="2"/>
    <x v="2"/>
    <x v="0"/>
    <x v="1"/>
    <x v="1"/>
    <x v="0"/>
    <x v="0"/>
    <m/>
    <x v="1"/>
    <x v="0"/>
    <m/>
    <x v="0"/>
    <s v="Primary school"/>
    <x v="2"/>
    <m/>
    <x v="5"/>
    <s v="Yes"/>
    <s v="ANON-51P4-YGJS-7"/>
    <n v="617614232"/>
    <m/>
    <d v="2025-11-21T11:33:45"/>
    <d v="2025-11-21T14:08:41"/>
    <d v="2025-11-21T14:08:33"/>
    <m/>
  </r>
  <r>
    <n v="379"/>
    <x v="0"/>
    <x v="0"/>
    <x v="0"/>
    <x v="0"/>
    <x v="0"/>
    <x v="1"/>
    <x v="1"/>
    <x v="0"/>
    <x v="0"/>
    <x v="1"/>
    <x v="1"/>
    <x v="2"/>
    <x v="0"/>
    <x v="0"/>
    <x v="1"/>
    <x v="0"/>
    <x v="1"/>
    <x v="2"/>
    <m/>
    <x v="1"/>
    <x v="2"/>
    <x v="0"/>
    <x v="1"/>
    <x v="1"/>
    <m/>
    <x v="3"/>
    <x v="0"/>
    <x v="0"/>
    <x v="0"/>
    <x v="0"/>
    <x v="0"/>
    <x v="0"/>
    <m/>
    <x v="2"/>
    <x v="2"/>
    <x v="0"/>
    <x v="0"/>
    <x v="0"/>
    <x v="0"/>
    <x v="0"/>
    <m/>
    <x v="0"/>
    <x v="1"/>
    <m/>
    <x v="0"/>
    <s v="Primary school"/>
    <x v="2"/>
    <m/>
    <x v="5"/>
    <s v="Yes"/>
    <s v="ANON-51P4-YGQE-Z"/>
    <n v="174935221"/>
    <m/>
    <d v="2025-11-21T11:33:33"/>
    <d v="2025-11-21T14:08:43"/>
    <d v="2025-11-21T14:08:31"/>
    <m/>
  </r>
  <r>
    <n v="381"/>
    <x v="1"/>
    <x v="0"/>
    <x v="2"/>
    <x v="0"/>
    <x v="0"/>
    <x v="0"/>
    <x v="0"/>
    <x v="0"/>
    <x v="1"/>
    <x v="0"/>
    <x v="0"/>
    <x v="2"/>
    <x v="0"/>
    <x v="0"/>
    <x v="0"/>
    <x v="0"/>
    <x v="0"/>
    <x v="0"/>
    <s v="classroom culture and expectations."/>
    <x v="3"/>
    <x v="2"/>
    <x v="0"/>
    <x v="0"/>
    <x v="3"/>
    <m/>
    <x v="0"/>
    <x v="0"/>
    <x v="2"/>
    <x v="1"/>
    <x v="1"/>
    <x v="1"/>
    <x v="0"/>
    <m/>
    <x v="0"/>
    <x v="0"/>
    <x v="1"/>
    <x v="1"/>
    <x v="1"/>
    <x v="0"/>
    <x v="0"/>
    <m/>
    <x v="3"/>
    <x v="0"/>
    <m/>
    <x v="0"/>
    <s v="Primary school"/>
    <x v="2"/>
    <m/>
    <x v="5"/>
    <s v="No"/>
    <s v="ANON-51P4-YGW2-K"/>
    <m/>
    <m/>
    <d v="2025-11-21T11:35:01"/>
    <d v="2025-11-21T14:10:26"/>
    <d v="2025-11-21T14:09:54"/>
    <m/>
  </r>
  <r>
    <n v="397"/>
    <x v="1"/>
    <x v="0"/>
    <x v="0"/>
    <x v="0"/>
    <x v="0"/>
    <x v="0"/>
    <x v="0"/>
    <x v="0"/>
    <x v="0"/>
    <x v="0"/>
    <x v="0"/>
    <x v="2"/>
    <x v="1"/>
    <x v="0"/>
    <x v="0"/>
    <x v="2"/>
    <x v="0"/>
    <x v="0"/>
    <s v="The way children feel in school and how being a Catholic school helps our wellbeing and our school values."/>
    <x v="1"/>
    <x v="0"/>
    <x v="0"/>
    <x v="2"/>
    <x v="2"/>
    <s v="Schools should be able to ask for an inspection or be able to request longer time (maybe 6 months).  Have an option of when would be the best time for the school as you might have trips or Christmas activities."/>
    <x v="0"/>
    <x v="0"/>
    <x v="0"/>
    <x v="0"/>
    <x v="1"/>
    <x v="1"/>
    <x v="1"/>
    <s v="Send a video recording or meet online."/>
    <x v="0"/>
    <x v="0"/>
    <x v="1"/>
    <x v="0"/>
    <x v="0"/>
    <x v="0"/>
    <x v="0"/>
    <m/>
    <x v="0"/>
    <x v="0"/>
    <m/>
    <x v="0"/>
    <s v="Primary school"/>
    <x v="2"/>
    <m/>
    <x v="9"/>
    <s v="Yes"/>
    <s v="ANON-51P4-YGPV-G"/>
    <n v="693221775"/>
    <m/>
    <d v="2025-11-24T11:16:43"/>
    <d v="2025-11-24T11:35:45"/>
    <d v="2025-11-24T11:35:36"/>
    <m/>
  </r>
  <r>
    <n v="398"/>
    <x v="1"/>
    <x v="0"/>
    <x v="0"/>
    <x v="0"/>
    <x v="0"/>
    <x v="0"/>
    <x v="0"/>
    <x v="0"/>
    <x v="0"/>
    <x v="0"/>
    <x v="1"/>
    <x v="0"/>
    <x v="1"/>
    <x v="2"/>
    <x v="0"/>
    <x v="2"/>
    <x v="0"/>
    <x v="0"/>
    <s v="The resources we have.  The rooms and space we have."/>
    <x v="1"/>
    <x v="0"/>
    <x v="2"/>
    <x v="1"/>
    <x v="0"/>
    <m/>
    <x v="2"/>
    <x v="0"/>
    <x v="0"/>
    <x v="0"/>
    <x v="1"/>
    <x v="0"/>
    <x v="0"/>
    <m/>
    <x v="1"/>
    <x v="0"/>
    <x v="0"/>
    <x v="0"/>
    <x v="0"/>
    <x v="0"/>
    <x v="0"/>
    <m/>
    <x v="0"/>
    <x v="0"/>
    <m/>
    <x v="0"/>
    <s v="Primary school"/>
    <x v="2"/>
    <m/>
    <x v="9"/>
    <s v="Yes"/>
    <s v="ANON-51P4-YGC8-5"/>
    <n v="1050405294"/>
    <m/>
    <d v="2025-11-24T11:36:30"/>
    <d v="2025-11-24T11:41:27"/>
    <d v="2025-11-24T11:41:21"/>
    <m/>
  </r>
  <r>
    <n v="400"/>
    <x v="1"/>
    <x v="0"/>
    <x v="0"/>
    <x v="0"/>
    <x v="0"/>
    <x v="0"/>
    <x v="0"/>
    <x v="0"/>
    <x v="0"/>
    <x v="0"/>
    <x v="0"/>
    <x v="0"/>
    <x v="0"/>
    <x v="0"/>
    <x v="0"/>
    <x v="0"/>
    <x v="0"/>
    <x v="0"/>
    <m/>
    <x v="1"/>
    <x v="0"/>
    <x v="2"/>
    <x v="1"/>
    <x v="1"/>
    <m/>
    <x v="0"/>
    <x v="0"/>
    <x v="0"/>
    <x v="1"/>
    <x v="1"/>
    <x v="0"/>
    <x v="0"/>
    <m/>
    <x v="1"/>
    <x v="0"/>
    <x v="1"/>
    <x v="0"/>
    <x v="0"/>
    <x v="0"/>
    <x v="0"/>
    <m/>
    <x v="0"/>
    <x v="0"/>
    <m/>
    <x v="0"/>
    <s v="Primary school"/>
    <x v="2"/>
    <m/>
    <x v="5"/>
    <s v="Yes"/>
    <s v="ANON-51P4-YGPR-C"/>
    <n v="286945675"/>
    <m/>
    <d v="2025-11-24T11:17:38"/>
    <d v="2025-11-24T11:47:01"/>
    <d v="2025-11-24T11:45:07"/>
    <m/>
  </r>
  <r>
    <n v="403"/>
    <x v="1"/>
    <x v="0"/>
    <x v="0"/>
    <x v="0"/>
    <x v="0"/>
    <x v="0"/>
    <x v="0"/>
    <x v="0"/>
    <x v="0"/>
    <x v="0"/>
    <x v="0"/>
    <x v="0"/>
    <x v="0"/>
    <x v="0"/>
    <x v="0"/>
    <x v="0"/>
    <x v="0"/>
    <x v="0"/>
    <m/>
    <x v="1"/>
    <x v="0"/>
    <x v="0"/>
    <x v="1"/>
    <x v="1"/>
    <m/>
    <x v="0"/>
    <x v="0"/>
    <x v="0"/>
    <x v="1"/>
    <x v="1"/>
    <x v="0"/>
    <x v="0"/>
    <m/>
    <x v="2"/>
    <x v="0"/>
    <x v="0"/>
    <x v="0"/>
    <x v="0"/>
    <x v="0"/>
    <x v="0"/>
    <m/>
    <x v="0"/>
    <x v="0"/>
    <m/>
    <x v="0"/>
    <s v="Primary school"/>
    <x v="2"/>
    <m/>
    <x v="5"/>
    <s v="Yes"/>
    <s v="ANON-51P4-YGE8-7"/>
    <n v="597346887"/>
    <m/>
    <d v="2025-11-24T11:51:31"/>
    <d v="2025-11-24T11:54:03"/>
    <d v="2025-11-24T11:53:58"/>
    <m/>
  </r>
  <r>
    <n v="404"/>
    <x v="1"/>
    <x v="0"/>
    <x v="0"/>
    <x v="0"/>
    <x v="2"/>
    <x v="0"/>
    <x v="0"/>
    <x v="0"/>
    <x v="0"/>
    <x v="0"/>
    <x v="0"/>
    <x v="0"/>
    <x v="0"/>
    <x v="0"/>
    <x v="0"/>
    <x v="0"/>
    <x v="0"/>
    <x v="0"/>
    <m/>
    <x v="1"/>
    <x v="0"/>
    <x v="0"/>
    <x v="2"/>
    <x v="0"/>
    <m/>
    <x v="4"/>
    <x v="0"/>
    <x v="0"/>
    <x v="1"/>
    <x v="0"/>
    <x v="0"/>
    <x v="1"/>
    <m/>
    <x v="2"/>
    <x v="0"/>
    <x v="1"/>
    <x v="0"/>
    <x v="1"/>
    <x v="1"/>
    <x v="0"/>
    <m/>
    <x v="0"/>
    <x v="0"/>
    <m/>
    <x v="0"/>
    <s v="Primary school"/>
    <x v="2"/>
    <m/>
    <x v="5"/>
    <s v="Yes"/>
    <s v="ANON-51P4-YGC9-6"/>
    <n v="831908065"/>
    <m/>
    <d v="2025-11-24T11:28:53"/>
    <d v="2025-11-24T11:54:11"/>
    <d v="2025-11-24T11:54:04"/>
    <m/>
  </r>
  <r>
    <n v="405"/>
    <x v="1"/>
    <x v="0"/>
    <x v="0"/>
    <x v="0"/>
    <x v="2"/>
    <x v="0"/>
    <x v="0"/>
    <x v="1"/>
    <x v="0"/>
    <x v="0"/>
    <x v="0"/>
    <x v="2"/>
    <x v="1"/>
    <x v="2"/>
    <x v="0"/>
    <x v="2"/>
    <x v="2"/>
    <x v="0"/>
    <m/>
    <x v="1"/>
    <x v="0"/>
    <x v="2"/>
    <x v="2"/>
    <x v="0"/>
    <s v="at least every 2 years"/>
    <x v="1"/>
    <x v="0"/>
    <x v="2"/>
    <x v="1"/>
    <x v="1"/>
    <x v="0"/>
    <x v="0"/>
    <m/>
    <x v="2"/>
    <x v="2"/>
    <x v="0"/>
    <x v="1"/>
    <x v="0"/>
    <x v="1"/>
    <x v="0"/>
    <m/>
    <x v="0"/>
    <x v="0"/>
    <m/>
    <x v="0"/>
    <s v="Primary school"/>
    <x v="2"/>
    <m/>
    <x v="5"/>
    <s v="Yes"/>
    <s v="ANON-51P4-YGCN-U"/>
    <n v="676292605"/>
    <m/>
    <d v="2025-11-24T11:29:04"/>
    <d v="2025-11-24T11:54:27"/>
    <d v="2025-11-24T11:53:18"/>
    <m/>
  </r>
  <r>
    <n v="407"/>
    <x v="1"/>
    <x v="0"/>
    <x v="2"/>
    <x v="0"/>
    <x v="0"/>
    <x v="2"/>
    <x v="0"/>
    <x v="0"/>
    <x v="0"/>
    <x v="1"/>
    <x v="0"/>
    <x v="2"/>
    <x v="1"/>
    <x v="0"/>
    <x v="0"/>
    <x v="2"/>
    <x v="0"/>
    <x v="0"/>
    <m/>
    <x v="1"/>
    <x v="0"/>
    <x v="2"/>
    <x v="1"/>
    <x v="0"/>
    <m/>
    <x v="3"/>
    <x v="2"/>
    <x v="2"/>
    <x v="0"/>
    <x v="0"/>
    <x v="0"/>
    <x v="0"/>
    <m/>
    <x v="0"/>
    <x v="0"/>
    <x v="0"/>
    <x v="1"/>
    <x v="1"/>
    <x v="0"/>
    <x v="0"/>
    <m/>
    <x v="0"/>
    <x v="0"/>
    <m/>
    <x v="0"/>
    <s v="Primary school"/>
    <x v="2"/>
    <m/>
    <x v="5"/>
    <s v="Yes"/>
    <s v="ANON-51P4-YGCP-W"/>
    <n v="869998515"/>
    <m/>
    <d v="2025-11-24T11:27:02"/>
    <d v="2025-11-24T11:56:11"/>
    <d v="2025-11-24T11:56:01"/>
    <m/>
  </r>
  <r>
    <n v="408"/>
    <x v="1"/>
    <x v="0"/>
    <x v="0"/>
    <x v="0"/>
    <x v="0"/>
    <x v="0"/>
    <x v="0"/>
    <x v="0"/>
    <x v="0"/>
    <x v="0"/>
    <x v="0"/>
    <x v="2"/>
    <x v="0"/>
    <x v="2"/>
    <x v="0"/>
    <x v="0"/>
    <x v="0"/>
    <x v="0"/>
    <m/>
    <x v="2"/>
    <x v="0"/>
    <x v="0"/>
    <x v="2"/>
    <x v="0"/>
    <m/>
    <x v="0"/>
    <x v="2"/>
    <x v="2"/>
    <x v="1"/>
    <x v="1"/>
    <x v="0"/>
    <x v="0"/>
    <m/>
    <x v="2"/>
    <x v="2"/>
    <x v="0"/>
    <x v="0"/>
    <x v="1"/>
    <x v="1"/>
    <x v="0"/>
    <m/>
    <x v="1"/>
    <x v="1"/>
    <m/>
    <x v="0"/>
    <s v="Primary school"/>
    <x v="2"/>
    <m/>
    <x v="5"/>
    <s v="Yes"/>
    <s v="ANON-51P4-YGC6-3"/>
    <n v="473314351"/>
    <m/>
    <d v="2025-11-24T11:29:35"/>
    <d v="2025-11-24T11:56:14"/>
    <d v="2025-11-24T11:56:00"/>
    <m/>
  </r>
  <r>
    <n v="409"/>
    <x v="1"/>
    <x v="0"/>
    <x v="0"/>
    <x v="0"/>
    <x v="0"/>
    <x v="2"/>
    <x v="0"/>
    <x v="1"/>
    <x v="0"/>
    <x v="0"/>
    <x v="0"/>
    <x v="2"/>
    <x v="0"/>
    <x v="2"/>
    <x v="0"/>
    <x v="2"/>
    <x v="2"/>
    <x v="0"/>
    <m/>
    <x v="2"/>
    <x v="2"/>
    <x v="3"/>
    <x v="2"/>
    <x v="0"/>
    <m/>
    <x v="4"/>
    <x v="2"/>
    <x v="2"/>
    <x v="0"/>
    <x v="0"/>
    <x v="0"/>
    <x v="0"/>
    <m/>
    <x v="2"/>
    <x v="0"/>
    <x v="0"/>
    <x v="0"/>
    <x v="1"/>
    <x v="1"/>
    <x v="0"/>
    <m/>
    <x v="1"/>
    <x v="1"/>
    <m/>
    <x v="0"/>
    <s v="Primary school"/>
    <x v="2"/>
    <m/>
    <x v="5"/>
    <s v="Yes"/>
    <s v="ANON-51P4-YGCB-F"/>
    <n v="444907212"/>
    <m/>
    <d v="2025-11-24T11:29:20"/>
    <d v="2025-11-24T11:56:16"/>
    <d v="2025-11-24T11:56:01"/>
    <m/>
  </r>
  <r>
    <n v="411"/>
    <x v="1"/>
    <x v="0"/>
    <x v="0"/>
    <x v="0"/>
    <x v="0"/>
    <x v="0"/>
    <x v="0"/>
    <x v="0"/>
    <x v="0"/>
    <x v="0"/>
    <x v="0"/>
    <x v="0"/>
    <x v="0"/>
    <x v="0"/>
    <x v="0"/>
    <x v="0"/>
    <x v="0"/>
    <x v="0"/>
    <m/>
    <x v="2"/>
    <x v="0"/>
    <x v="0"/>
    <x v="0"/>
    <x v="0"/>
    <m/>
    <x v="4"/>
    <x v="0"/>
    <x v="1"/>
    <x v="0"/>
    <x v="1"/>
    <x v="0"/>
    <x v="0"/>
    <m/>
    <x v="2"/>
    <x v="0"/>
    <x v="1"/>
    <x v="0"/>
    <x v="1"/>
    <x v="0"/>
    <x v="0"/>
    <m/>
    <x v="1"/>
    <x v="1"/>
    <m/>
    <x v="0"/>
    <s v="Primary school"/>
    <x v="2"/>
    <m/>
    <x v="5"/>
    <s v="Yes"/>
    <s v="ANON-51P4-YGC3-Z"/>
    <n v="563370660"/>
    <m/>
    <d v="2025-11-24T11:39:33"/>
    <d v="2025-11-24T11:56:38"/>
    <d v="2025-11-24T11:55:45"/>
    <m/>
  </r>
  <r>
    <n v="412"/>
    <x v="1"/>
    <x v="0"/>
    <x v="0"/>
    <x v="0"/>
    <x v="0"/>
    <x v="2"/>
    <x v="1"/>
    <x v="1"/>
    <x v="0"/>
    <x v="0"/>
    <x v="0"/>
    <x v="2"/>
    <x v="1"/>
    <x v="0"/>
    <x v="0"/>
    <x v="2"/>
    <x v="2"/>
    <x v="2"/>
    <s v="if the kids have alergise"/>
    <x v="1"/>
    <x v="0"/>
    <x v="2"/>
    <x v="2"/>
    <x v="1"/>
    <m/>
    <x v="0"/>
    <x v="0"/>
    <x v="0"/>
    <x v="0"/>
    <x v="0"/>
    <x v="0"/>
    <x v="0"/>
    <m/>
    <x v="2"/>
    <x v="2"/>
    <x v="0"/>
    <x v="0"/>
    <x v="1"/>
    <x v="1"/>
    <x v="0"/>
    <m/>
    <x v="0"/>
    <x v="0"/>
    <m/>
    <x v="0"/>
    <s v="Primary school"/>
    <x v="2"/>
    <m/>
    <x v="5"/>
    <s v="Yes"/>
    <s v="ANON-51P4-YGCD-H"/>
    <n v="689051674"/>
    <m/>
    <d v="2025-11-24T11:28:53"/>
    <d v="2025-11-24T11:56:57"/>
    <d v="2025-11-24T11:56:46"/>
    <m/>
  </r>
  <r>
    <n v="419"/>
    <x v="1"/>
    <x v="0"/>
    <x v="0"/>
    <x v="0"/>
    <x v="0"/>
    <x v="0"/>
    <x v="0"/>
    <x v="0"/>
    <x v="0"/>
    <x v="0"/>
    <x v="0"/>
    <x v="0"/>
    <x v="0"/>
    <x v="0"/>
    <x v="0"/>
    <x v="0"/>
    <x v="0"/>
    <x v="0"/>
    <m/>
    <x v="1"/>
    <x v="0"/>
    <x v="0"/>
    <x v="0"/>
    <x v="0"/>
    <m/>
    <x v="3"/>
    <x v="0"/>
    <x v="0"/>
    <x v="1"/>
    <x v="0"/>
    <x v="1"/>
    <x v="0"/>
    <m/>
    <x v="0"/>
    <x v="0"/>
    <x v="1"/>
    <x v="0"/>
    <x v="1"/>
    <x v="0"/>
    <x v="0"/>
    <m/>
    <x v="0"/>
    <x v="0"/>
    <m/>
    <x v="0"/>
    <s v="Primary school"/>
    <x v="2"/>
    <m/>
    <x v="5"/>
    <s v="Yes"/>
    <s v="ANON-51P4-YGD3-1"/>
    <n v="690553164"/>
    <m/>
    <d v="2025-11-24T14:33:23"/>
    <d v="2025-11-24T14:40:17"/>
    <d v="2025-11-24T14:40:12"/>
    <m/>
  </r>
  <r>
    <n v="420"/>
    <x v="1"/>
    <x v="0"/>
    <x v="2"/>
    <x v="1"/>
    <x v="2"/>
    <x v="0"/>
    <x v="0"/>
    <x v="0"/>
    <x v="0"/>
    <x v="0"/>
    <x v="0"/>
    <x v="0"/>
    <x v="0"/>
    <x v="0"/>
    <x v="0"/>
    <x v="0"/>
    <x v="0"/>
    <x v="0"/>
    <m/>
    <x v="1"/>
    <x v="2"/>
    <x v="0"/>
    <x v="2"/>
    <x v="3"/>
    <m/>
    <x v="1"/>
    <x v="0"/>
    <x v="2"/>
    <x v="0"/>
    <x v="0"/>
    <x v="0"/>
    <x v="0"/>
    <m/>
    <x v="2"/>
    <x v="0"/>
    <x v="1"/>
    <x v="0"/>
    <x v="1"/>
    <x v="0"/>
    <x v="0"/>
    <m/>
    <x v="1"/>
    <x v="0"/>
    <m/>
    <x v="0"/>
    <s v="Primary school"/>
    <x v="2"/>
    <m/>
    <x v="5"/>
    <s v="Yes"/>
    <s v="ANON-51P4-YGD2-Z"/>
    <n v="175174680"/>
    <m/>
    <d v="2025-11-24T14:30:47"/>
    <d v="2025-11-24T14:41:20"/>
    <d v="2025-11-24T14:40:41"/>
    <m/>
  </r>
  <r>
    <n v="421"/>
    <x v="1"/>
    <x v="0"/>
    <x v="0"/>
    <x v="0"/>
    <x v="0"/>
    <x v="0"/>
    <x v="0"/>
    <x v="0"/>
    <x v="0"/>
    <x v="0"/>
    <x v="0"/>
    <x v="0"/>
    <x v="1"/>
    <x v="2"/>
    <x v="1"/>
    <x v="0"/>
    <x v="0"/>
    <x v="0"/>
    <m/>
    <x v="1"/>
    <x v="2"/>
    <x v="0"/>
    <x v="2"/>
    <x v="0"/>
    <m/>
    <x v="2"/>
    <x v="0"/>
    <x v="0"/>
    <x v="1"/>
    <x v="1"/>
    <x v="0"/>
    <x v="0"/>
    <m/>
    <x v="0"/>
    <x v="2"/>
    <x v="1"/>
    <x v="1"/>
    <x v="1"/>
    <x v="1"/>
    <x v="0"/>
    <m/>
    <x v="0"/>
    <x v="3"/>
    <m/>
    <x v="0"/>
    <s v="Primary school"/>
    <x v="2"/>
    <m/>
    <x v="5"/>
    <s v="No"/>
    <s v="ANON-51P4-YGDF-M"/>
    <m/>
    <m/>
    <d v="2025-11-24T14:33:11"/>
    <d v="2025-11-24T14:42:34"/>
    <d v="2025-11-24T14:42:26"/>
    <m/>
  </r>
  <r>
    <n v="425"/>
    <x v="1"/>
    <x v="0"/>
    <x v="0"/>
    <x v="0"/>
    <x v="1"/>
    <x v="2"/>
    <x v="0"/>
    <x v="1"/>
    <x v="0"/>
    <x v="0"/>
    <x v="0"/>
    <x v="0"/>
    <x v="0"/>
    <x v="0"/>
    <x v="0"/>
    <x v="0"/>
    <x v="2"/>
    <x v="1"/>
    <s v="they should start cleaning the bathrooms more they stink ecpecially the boy bathrooms in a sensible way and maybe make the school more hygenic"/>
    <x v="0"/>
    <x v="0"/>
    <x v="0"/>
    <x v="0"/>
    <x v="0"/>
    <s v="no idea? ur the inspecter"/>
    <x v="3"/>
    <x v="0"/>
    <x v="0"/>
    <x v="0"/>
    <x v="0"/>
    <x v="0"/>
    <x v="0"/>
    <s v="BYE HIIII"/>
    <x v="0"/>
    <x v="0"/>
    <x v="0"/>
    <x v="0"/>
    <x v="0"/>
    <x v="0"/>
    <x v="0"/>
    <s v="a video explaining what  they can improve on."/>
    <x v="0"/>
    <x v="3"/>
    <m/>
    <x v="0"/>
    <s v="Primary school"/>
    <x v="2"/>
    <m/>
    <x v="7"/>
    <s v="No"/>
    <s v="ANON-51P4-YGDX-6"/>
    <m/>
    <m/>
    <d v="2025-11-24T14:31:19"/>
    <d v="2025-11-24T14:46:46"/>
    <d v="2025-11-24T14:46:31"/>
    <m/>
  </r>
  <r>
    <n v="428"/>
    <x v="1"/>
    <x v="0"/>
    <x v="0"/>
    <x v="0"/>
    <x v="0"/>
    <x v="0"/>
    <x v="0"/>
    <x v="0"/>
    <x v="0"/>
    <x v="0"/>
    <x v="2"/>
    <x v="2"/>
    <x v="0"/>
    <x v="0"/>
    <x v="1"/>
    <x v="0"/>
    <x v="2"/>
    <x v="0"/>
    <m/>
    <x v="1"/>
    <x v="3"/>
    <x v="2"/>
    <x v="2"/>
    <x v="0"/>
    <s v="i think they should be done every 1-2 years"/>
    <x v="4"/>
    <x v="0"/>
    <x v="0"/>
    <x v="0"/>
    <x v="0"/>
    <x v="0"/>
    <x v="0"/>
    <m/>
    <x v="2"/>
    <x v="2"/>
    <x v="1"/>
    <x v="0"/>
    <x v="1"/>
    <x v="0"/>
    <x v="0"/>
    <m/>
    <x v="0"/>
    <x v="1"/>
    <m/>
    <x v="0"/>
    <s v="Primary school"/>
    <x v="2"/>
    <m/>
    <x v="5"/>
    <s v="Yes"/>
    <s v="ANON-51P4-YGDS-1"/>
    <n v="216048254"/>
    <m/>
    <d v="2025-11-24T14:31:37"/>
    <d v="2025-11-24T14:48:41"/>
    <d v="2025-11-24T14:48:35"/>
    <m/>
  </r>
  <r>
    <n v="429"/>
    <x v="1"/>
    <x v="0"/>
    <x v="0"/>
    <x v="0"/>
    <x v="0"/>
    <x v="0"/>
    <x v="0"/>
    <x v="0"/>
    <x v="0"/>
    <x v="0"/>
    <x v="0"/>
    <x v="0"/>
    <x v="0"/>
    <x v="1"/>
    <x v="3"/>
    <x v="1"/>
    <x v="1"/>
    <x v="0"/>
    <m/>
    <x v="0"/>
    <x v="0"/>
    <x v="2"/>
    <x v="2"/>
    <x v="2"/>
    <m/>
    <x v="0"/>
    <x v="0"/>
    <x v="2"/>
    <x v="1"/>
    <x v="0"/>
    <x v="1"/>
    <x v="1"/>
    <m/>
    <x v="0"/>
    <x v="2"/>
    <x v="0"/>
    <x v="0"/>
    <x v="1"/>
    <x v="1"/>
    <x v="0"/>
    <m/>
    <x v="1"/>
    <x v="1"/>
    <m/>
    <x v="0"/>
    <s v="Primary school"/>
    <x v="2"/>
    <m/>
    <x v="5"/>
    <s v="No"/>
    <s v="ANON-51P4-YGDZ-8"/>
    <m/>
    <m/>
    <d v="2025-11-24T14:46:31"/>
    <d v="2025-11-24T14:48:56"/>
    <d v="2025-11-24T14:48:52"/>
    <m/>
  </r>
  <r>
    <n v="432"/>
    <x v="1"/>
    <x v="0"/>
    <x v="0"/>
    <x v="0"/>
    <x v="0"/>
    <x v="0"/>
    <x v="0"/>
    <x v="0"/>
    <x v="0"/>
    <x v="0"/>
    <x v="0"/>
    <x v="0"/>
    <x v="0"/>
    <x v="0"/>
    <x v="0"/>
    <x v="0"/>
    <x v="2"/>
    <x v="0"/>
    <m/>
    <x v="1"/>
    <x v="0"/>
    <x v="0"/>
    <x v="1"/>
    <x v="0"/>
    <s v="the inspecter shoud not visit every 10 years way to long"/>
    <x v="3"/>
    <x v="0"/>
    <x v="0"/>
    <x v="0"/>
    <x v="0"/>
    <x v="0"/>
    <x v="0"/>
    <m/>
    <x v="0"/>
    <x v="0"/>
    <x v="1"/>
    <x v="0"/>
    <x v="1"/>
    <x v="0"/>
    <x v="0"/>
    <m/>
    <x v="0"/>
    <x v="0"/>
    <m/>
    <x v="0"/>
    <s v="Primary school"/>
    <x v="2"/>
    <m/>
    <x v="5"/>
    <s v="Yes"/>
    <s v="ANON-51P4-YGD8-6"/>
    <n v="346559326"/>
    <m/>
    <d v="2025-11-24T14:33:13"/>
    <d v="2025-11-24T14:56:02"/>
    <d v="2025-11-24T14:55:35"/>
    <m/>
  </r>
  <r>
    <n v="435"/>
    <x v="1"/>
    <x v="2"/>
    <x v="0"/>
    <x v="0"/>
    <x v="0"/>
    <x v="2"/>
    <x v="0"/>
    <x v="0"/>
    <x v="0"/>
    <x v="0"/>
    <x v="0"/>
    <x v="0"/>
    <x v="0"/>
    <x v="0"/>
    <x v="0"/>
    <x v="0"/>
    <x v="0"/>
    <x v="0"/>
    <m/>
    <x v="1"/>
    <x v="0"/>
    <x v="2"/>
    <x v="2"/>
    <x v="3"/>
    <m/>
    <x v="1"/>
    <x v="2"/>
    <x v="0"/>
    <x v="1"/>
    <x v="0"/>
    <x v="0"/>
    <x v="0"/>
    <m/>
    <x v="0"/>
    <x v="2"/>
    <x v="1"/>
    <x v="0"/>
    <x v="1"/>
    <x v="0"/>
    <x v="0"/>
    <m/>
    <x v="0"/>
    <x v="1"/>
    <m/>
    <x v="0"/>
    <s v="Primary school"/>
    <x v="2"/>
    <m/>
    <x v="25"/>
    <s v="No"/>
    <s v="ANON-51P4-YG5S-J"/>
    <m/>
    <m/>
    <d v="2025-11-25T09:18:18"/>
    <d v="2025-11-25T09:31:36"/>
    <d v="2025-11-25T09:29:40"/>
    <m/>
  </r>
  <r>
    <n v="436"/>
    <x v="1"/>
    <x v="0"/>
    <x v="0"/>
    <x v="0"/>
    <x v="0"/>
    <x v="0"/>
    <x v="0"/>
    <x v="0"/>
    <x v="0"/>
    <x v="0"/>
    <x v="0"/>
    <x v="1"/>
    <x v="0"/>
    <x v="0"/>
    <x v="0"/>
    <x v="0"/>
    <x v="0"/>
    <x v="0"/>
    <m/>
    <x v="1"/>
    <x v="0"/>
    <x v="2"/>
    <x v="0"/>
    <x v="1"/>
    <m/>
    <x v="0"/>
    <x v="2"/>
    <x v="2"/>
    <x v="0"/>
    <x v="0"/>
    <x v="0"/>
    <x v="0"/>
    <m/>
    <x v="2"/>
    <x v="0"/>
    <x v="0"/>
    <x v="0"/>
    <x v="0"/>
    <x v="0"/>
    <x v="0"/>
    <m/>
    <x v="0"/>
    <x v="0"/>
    <m/>
    <x v="0"/>
    <s v="Primary school"/>
    <x v="2"/>
    <m/>
    <x v="5"/>
    <s v="Yes"/>
    <s v="ANON-51P4-YG53-J"/>
    <n v="546722534"/>
    <m/>
    <d v="2025-11-25T09:19:40"/>
    <d v="2025-11-25T09:33:44"/>
    <d v="2025-11-25T09:33:30"/>
    <m/>
  </r>
  <r>
    <n v="437"/>
    <x v="1"/>
    <x v="2"/>
    <x v="2"/>
    <x v="0"/>
    <x v="2"/>
    <x v="2"/>
    <x v="1"/>
    <x v="1"/>
    <x v="1"/>
    <x v="1"/>
    <x v="2"/>
    <x v="2"/>
    <x v="1"/>
    <x v="2"/>
    <x v="1"/>
    <x v="2"/>
    <x v="2"/>
    <x v="2"/>
    <m/>
    <x v="1"/>
    <x v="0"/>
    <x v="2"/>
    <x v="2"/>
    <x v="0"/>
    <m/>
    <x v="2"/>
    <x v="2"/>
    <x v="2"/>
    <x v="0"/>
    <x v="0"/>
    <x v="0"/>
    <x v="0"/>
    <m/>
    <x v="2"/>
    <x v="2"/>
    <x v="0"/>
    <x v="0"/>
    <x v="1"/>
    <x v="1"/>
    <x v="0"/>
    <m/>
    <x v="1"/>
    <x v="1"/>
    <m/>
    <x v="0"/>
    <s v="Primary school"/>
    <x v="2"/>
    <m/>
    <x v="5"/>
    <s v="No"/>
    <s v="ANON-51P4-YG58-Q"/>
    <m/>
    <m/>
    <d v="2025-11-25T09:19:38"/>
    <d v="2025-11-25T09:33:45"/>
    <d v="2025-11-25T09:33:23"/>
    <m/>
  </r>
  <r>
    <n v="438"/>
    <x v="1"/>
    <x v="0"/>
    <x v="0"/>
    <x v="0"/>
    <x v="0"/>
    <x v="0"/>
    <x v="0"/>
    <x v="0"/>
    <x v="0"/>
    <x v="0"/>
    <x v="0"/>
    <x v="0"/>
    <x v="0"/>
    <x v="0"/>
    <x v="1"/>
    <x v="0"/>
    <x v="0"/>
    <x v="0"/>
    <m/>
    <x v="1"/>
    <x v="0"/>
    <x v="0"/>
    <x v="0"/>
    <x v="0"/>
    <m/>
    <x v="4"/>
    <x v="2"/>
    <x v="0"/>
    <x v="0"/>
    <x v="0"/>
    <x v="0"/>
    <x v="0"/>
    <m/>
    <x v="2"/>
    <x v="0"/>
    <x v="0"/>
    <x v="1"/>
    <x v="1"/>
    <x v="0"/>
    <x v="0"/>
    <m/>
    <x v="0"/>
    <x v="0"/>
    <m/>
    <x v="0"/>
    <s v="Primary school"/>
    <x v="2"/>
    <m/>
    <x v="5"/>
    <s v="Yes"/>
    <s v="ANON-51P4-YG57-P"/>
    <n v="908504045"/>
    <m/>
    <d v="2025-11-25T09:19:02"/>
    <d v="2025-11-25T09:33:46"/>
    <d v="2025-11-25T09:33:31"/>
    <m/>
  </r>
  <r>
    <n v="439"/>
    <x v="1"/>
    <x v="0"/>
    <x v="2"/>
    <x v="0"/>
    <x v="0"/>
    <x v="2"/>
    <x v="0"/>
    <x v="0"/>
    <x v="0"/>
    <x v="0"/>
    <x v="2"/>
    <x v="2"/>
    <x v="0"/>
    <x v="0"/>
    <x v="0"/>
    <x v="0"/>
    <x v="2"/>
    <x v="0"/>
    <m/>
    <x v="1"/>
    <x v="2"/>
    <x v="2"/>
    <x v="0"/>
    <x v="0"/>
    <m/>
    <x v="3"/>
    <x v="0"/>
    <x v="0"/>
    <x v="0"/>
    <x v="1"/>
    <x v="0"/>
    <x v="0"/>
    <m/>
    <x v="2"/>
    <x v="0"/>
    <x v="0"/>
    <x v="0"/>
    <x v="1"/>
    <x v="1"/>
    <x v="0"/>
    <m/>
    <x v="0"/>
    <x v="0"/>
    <m/>
    <x v="0"/>
    <s v="Primary school"/>
    <x v="2"/>
    <m/>
    <x v="5"/>
    <s v="Yes"/>
    <s v="ANON-51P4-YG56-N"/>
    <n v="245567138"/>
    <m/>
    <d v="2025-11-25T09:18:57"/>
    <d v="2025-11-25T09:33:50"/>
    <d v="2025-11-25T09:33:29"/>
    <m/>
  </r>
  <r>
    <n v="441"/>
    <x v="1"/>
    <x v="0"/>
    <x v="0"/>
    <x v="0"/>
    <x v="0"/>
    <x v="0"/>
    <x v="0"/>
    <x v="0"/>
    <x v="0"/>
    <x v="0"/>
    <x v="0"/>
    <x v="0"/>
    <x v="0"/>
    <x v="0"/>
    <x v="0"/>
    <x v="0"/>
    <x v="0"/>
    <x v="0"/>
    <s v="no"/>
    <x v="2"/>
    <x v="2"/>
    <x v="2"/>
    <x v="2"/>
    <x v="0"/>
    <s v="no"/>
    <x v="4"/>
    <x v="3"/>
    <x v="3"/>
    <x v="0"/>
    <x v="0"/>
    <x v="0"/>
    <x v="0"/>
    <m/>
    <x v="1"/>
    <x v="0"/>
    <x v="0"/>
    <x v="0"/>
    <x v="0"/>
    <x v="0"/>
    <x v="0"/>
    <m/>
    <x v="0"/>
    <x v="1"/>
    <m/>
    <x v="0"/>
    <s v="Primary school"/>
    <x v="2"/>
    <m/>
    <x v="5"/>
    <s v="Yes"/>
    <s v="ANON-51P4-YG5X-Q"/>
    <n v="941120782"/>
    <m/>
    <d v="2025-11-25T09:17:37"/>
    <d v="2025-11-25T09:35:20"/>
    <d v="2025-11-25T09:34:03"/>
    <m/>
  </r>
  <r>
    <n v="443"/>
    <x v="1"/>
    <x v="0"/>
    <x v="0"/>
    <x v="0"/>
    <x v="0"/>
    <x v="0"/>
    <x v="0"/>
    <x v="0"/>
    <x v="0"/>
    <x v="1"/>
    <x v="2"/>
    <x v="2"/>
    <x v="1"/>
    <x v="2"/>
    <x v="1"/>
    <x v="0"/>
    <x v="0"/>
    <x v="0"/>
    <m/>
    <x v="1"/>
    <x v="0"/>
    <x v="2"/>
    <x v="1"/>
    <x v="1"/>
    <m/>
    <x v="1"/>
    <x v="0"/>
    <x v="0"/>
    <x v="0"/>
    <x v="0"/>
    <x v="0"/>
    <x v="0"/>
    <m/>
    <x v="2"/>
    <x v="0"/>
    <x v="0"/>
    <x v="0"/>
    <x v="0"/>
    <x v="0"/>
    <x v="0"/>
    <m/>
    <x v="0"/>
    <x v="0"/>
    <m/>
    <x v="0"/>
    <s v="Primary school"/>
    <x v="2"/>
    <m/>
    <x v="5"/>
    <s v="Yes"/>
    <s v="ANON-51P4-YG5F-5"/>
    <n v="223634098"/>
    <m/>
    <d v="2025-11-25T09:19:16"/>
    <d v="2025-11-25T09:36:19"/>
    <d v="2025-11-25T09:35:12"/>
    <m/>
  </r>
  <r>
    <n v="444"/>
    <x v="1"/>
    <x v="0"/>
    <x v="0"/>
    <x v="0"/>
    <x v="1"/>
    <x v="0"/>
    <x v="0"/>
    <x v="0"/>
    <x v="0"/>
    <x v="0"/>
    <x v="0"/>
    <x v="0"/>
    <x v="0"/>
    <x v="0"/>
    <x v="0"/>
    <x v="0"/>
    <x v="2"/>
    <x v="0"/>
    <m/>
    <x v="1"/>
    <x v="0"/>
    <x v="1"/>
    <x v="1"/>
    <x v="1"/>
    <m/>
    <x v="1"/>
    <x v="0"/>
    <x v="2"/>
    <x v="0"/>
    <x v="0"/>
    <x v="0"/>
    <x v="0"/>
    <m/>
    <x v="2"/>
    <x v="0"/>
    <x v="0"/>
    <x v="1"/>
    <x v="1"/>
    <x v="0"/>
    <x v="0"/>
    <m/>
    <x v="0"/>
    <x v="1"/>
    <m/>
    <x v="0"/>
    <s v="Primary school"/>
    <x v="2"/>
    <m/>
    <x v="7"/>
    <s v="No"/>
    <s v="ANON-51P4-YG5W-P"/>
    <m/>
    <m/>
    <d v="2025-11-25T09:19:13"/>
    <d v="2025-11-25T09:36:48"/>
    <d v="2025-11-25T09:36:14"/>
    <m/>
  </r>
  <r>
    <n v="445"/>
    <x v="1"/>
    <x v="0"/>
    <x v="2"/>
    <x v="0"/>
    <x v="0"/>
    <x v="0"/>
    <x v="0"/>
    <x v="0"/>
    <x v="0"/>
    <x v="0"/>
    <x v="0"/>
    <x v="0"/>
    <x v="0"/>
    <x v="0"/>
    <x v="0"/>
    <x v="0"/>
    <x v="0"/>
    <x v="0"/>
    <m/>
    <x v="1"/>
    <x v="0"/>
    <x v="2"/>
    <x v="2"/>
    <x v="4"/>
    <s v="I think twice in 1 year. One at the start of the school year and one at the end of the school year"/>
    <x v="0"/>
    <x v="0"/>
    <x v="0"/>
    <x v="0"/>
    <x v="0"/>
    <x v="0"/>
    <x v="0"/>
    <m/>
    <x v="2"/>
    <x v="2"/>
    <x v="0"/>
    <x v="0"/>
    <x v="1"/>
    <x v="0"/>
    <x v="0"/>
    <s v="A visit to tell them"/>
    <x v="0"/>
    <x v="0"/>
    <m/>
    <x v="0"/>
    <s v="Primary school"/>
    <x v="2"/>
    <m/>
    <x v="5"/>
    <s v="Yes"/>
    <s v="ANON-51P4-YG52-H"/>
    <n v="895650908"/>
    <m/>
    <d v="2025-11-25T09:17:30"/>
    <d v="2025-11-25T09:36:53"/>
    <d v="2025-11-25T09:36:40"/>
    <m/>
  </r>
  <r>
    <n v="446"/>
    <x v="1"/>
    <x v="0"/>
    <x v="0"/>
    <x v="0"/>
    <x v="0"/>
    <x v="0"/>
    <x v="0"/>
    <x v="0"/>
    <x v="0"/>
    <x v="0"/>
    <x v="0"/>
    <x v="2"/>
    <x v="1"/>
    <x v="0"/>
    <x v="0"/>
    <x v="0"/>
    <x v="0"/>
    <x v="0"/>
    <s v="no"/>
    <x v="2"/>
    <x v="2"/>
    <x v="2"/>
    <x v="2"/>
    <x v="0"/>
    <s v="no"/>
    <x v="4"/>
    <x v="0"/>
    <x v="2"/>
    <x v="0"/>
    <x v="0"/>
    <x v="0"/>
    <x v="0"/>
    <m/>
    <x v="2"/>
    <x v="0"/>
    <x v="0"/>
    <x v="0"/>
    <x v="0"/>
    <x v="0"/>
    <x v="0"/>
    <m/>
    <x v="0"/>
    <x v="1"/>
    <m/>
    <x v="0"/>
    <s v="Primary school"/>
    <x v="2"/>
    <m/>
    <x v="5"/>
    <s v="Yes"/>
    <s v="ANON-51P4-YG59-R"/>
    <n v="917549746"/>
    <m/>
    <d v="2025-11-25T09:17:44"/>
    <d v="2025-11-25T09:37:27"/>
    <d v="2025-11-25T09:36:03"/>
    <m/>
  </r>
  <r>
    <n v="447"/>
    <x v="1"/>
    <x v="0"/>
    <x v="2"/>
    <x v="0"/>
    <x v="2"/>
    <x v="0"/>
    <x v="0"/>
    <x v="0"/>
    <x v="1"/>
    <x v="0"/>
    <x v="2"/>
    <x v="2"/>
    <x v="0"/>
    <x v="0"/>
    <x v="1"/>
    <x v="2"/>
    <x v="2"/>
    <x v="0"/>
    <s v="I think inspectors should look like how we understand things if we dont understand e.g sometimes i find maths a bit tricky and even if i ask i still dont understand it sometimes. Also writing sometimes i dont understand what to write but when i get the piece of paper of my jotter i know exactly what to write. Its like when its being explained i dont know what to do"/>
    <x v="1"/>
    <x v="1"/>
    <x v="1"/>
    <x v="1"/>
    <x v="1"/>
    <s v="I think schools should be inspected every 2 or 3 years at least 1 or 2 times a year. I know i put 5 years but that was the closest answer there was to my answer."/>
    <x v="2"/>
    <x v="0"/>
    <x v="1"/>
    <x v="0"/>
    <x v="0"/>
    <x v="0"/>
    <x v="1"/>
    <s v="I think as well as a questionnaire they should tell us by telling us in a special assembly and telling us what to expect"/>
    <x v="0"/>
    <x v="0"/>
    <x v="1"/>
    <x v="0"/>
    <x v="1"/>
    <x v="0"/>
    <x v="1"/>
    <s v="I think they could also tell us by coming into our classroom after the full inspection is over and telling us how well this school is doing right infront of us"/>
    <x v="0"/>
    <x v="1"/>
    <m/>
    <x v="0"/>
    <s v="Primary school"/>
    <x v="2"/>
    <m/>
    <x v="5"/>
    <s v="Yes"/>
    <s v="ANON-51P4-YG5M-C"/>
    <n v="211151261"/>
    <m/>
    <d v="2025-11-25T09:18:15"/>
    <d v="2025-11-25T09:37:28"/>
    <d v="2025-11-25T09:37:10"/>
    <m/>
  </r>
  <r>
    <n v="448"/>
    <x v="1"/>
    <x v="0"/>
    <x v="0"/>
    <x v="0"/>
    <x v="2"/>
    <x v="0"/>
    <x v="0"/>
    <x v="0"/>
    <x v="0"/>
    <x v="0"/>
    <x v="0"/>
    <x v="0"/>
    <x v="1"/>
    <x v="2"/>
    <x v="0"/>
    <x v="0"/>
    <x v="0"/>
    <x v="0"/>
    <s v="Don't know"/>
    <x v="1"/>
    <x v="1"/>
    <x v="1"/>
    <x v="2"/>
    <x v="2"/>
    <s v="No"/>
    <x v="0"/>
    <x v="2"/>
    <x v="0"/>
    <x v="0"/>
    <x v="0"/>
    <x v="0"/>
    <x v="0"/>
    <m/>
    <x v="2"/>
    <x v="2"/>
    <x v="0"/>
    <x v="1"/>
    <x v="1"/>
    <x v="0"/>
    <x v="0"/>
    <m/>
    <x v="1"/>
    <x v="1"/>
    <m/>
    <x v="0"/>
    <s v="Primary school"/>
    <x v="2"/>
    <m/>
    <x v="5"/>
    <s v="Yes"/>
    <s v="ANON-51P4-YG5T-K"/>
    <n v="738199831"/>
    <m/>
    <d v="2025-11-25T09:17:33"/>
    <d v="2025-11-25T09:38:56"/>
    <d v="2025-11-25T09:38:32"/>
    <m/>
  </r>
  <r>
    <n v="449"/>
    <x v="1"/>
    <x v="2"/>
    <x v="2"/>
    <x v="0"/>
    <x v="0"/>
    <x v="0"/>
    <x v="0"/>
    <x v="1"/>
    <x v="1"/>
    <x v="1"/>
    <x v="2"/>
    <x v="0"/>
    <x v="0"/>
    <x v="0"/>
    <x v="0"/>
    <x v="0"/>
    <x v="2"/>
    <x v="2"/>
    <m/>
    <x v="1"/>
    <x v="0"/>
    <x v="2"/>
    <x v="1"/>
    <x v="1"/>
    <m/>
    <x v="3"/>
    <x v="2"/>
    <x v="0"/>
    <x v="1"/>
    <x v="1"/>
    <x v="1"/>
    <x v="0"/>
    <m/>
    <x v="1"/>
    <x v="2"/>
    <x v="0"/>
    <x v="0"/>
    <x v="0"/>
    <x v="0"/>
    <x v="0"/>
    <m/>
    <x v="0"/>
    <x v="0"/>
    <m/>
    <x v="0"/>
    <s v="Primary school"/>
    <x v="2"/>
    <m/>
    <x v="5"/>
    <s v="Yes"/>
    <s v="ANON-51P4-YG5Z-S"/>
    <n v="627553320"/>
    <m/>
    <d v="2025-11-25T09:20:06"/>
    <d v="2025-11-25T09:39:40"/>
    <d v="2025-11-25T09:39:03"/>
    <m/>
  </r>
  <r>
    <n v="451"/>
    <x v="1"/>
    <x v="0"/>
    <x v="2"/>
    <x v="1"/>
    <x v="2"/>
    <x v="0"/>
    <x v="0"/>
    <x v="0"/>
    <x v="0"/>
    <x v="0"/>
    <x v="0"/>
    <x v="0"/>
    <x v="0"/>
    <x v="0"/>
    <x v="0"/>
    <x v="0"/>
    <x v="0"/>
    <x v="0"/>
    <s v="how the teachers teach pupils . how the pupils understand the work that is giving."/>
    <x v="1"/>
    <x v="0"/>
    <x v="1"/>
    <x v="1"/>
    <x v="0"/>
    <s v="no"/>
    <x v="1"/>
    <x v="0"/>
    <x v="0"/>
    <x v="0"/>
    <x v="0"/>
    <x v="1"/>
    <x v="0"/>
    <m/>
    <x v="1"/>
    <x v="0"/>
    <x v="0"/>
    <x v="1"/>
    <x v="0"/>
    <x v="0"/>
    <x v="0"/>
    <m/>
    <x v="3"/>
    <x v="3"/>
    <m/>
    <x v="0"/>
    <s v="Primary school"/>
    <x v="2"/>
    <m/>
    <x v="5"/>
    <s v="Yes"/>
    <s v="ANON-51P4-YG5V-N"/>
    <n v="768888929"/>
    <m/>
    <d v="2025-11-25T09:22:04"/>
    <d v="2025-11-25T09:39:45"/>
    <d v="2025-11-25T09:39:22"/>
    <m/>
  </r>
  <r>
    <n v="452"/>
    <x v="1"/>
    <x v="0"/>
    <x v="0"/>
    <x v="0"/>
    <x v="0"/>
    <x v="0"/>
    <x v="0"/>
    <x v="0"/>
    <x v="0"/>
    <x v="0"/>
    <x v="0"/>
    <x v="0"/>
    <x v="0"/>
    <x v="0"/>
    <x v="0"/>
    <x v="0"/>
    <x v="0"/>
    <x v="0"/>
    <m/>
    <x v="2"/>
    <x v="2"/>
    <x v="2"/>
    <x v="2"/>
    <x v="2"/>
    <s v="no"/>
    <x v="4"/>
    <x v="2"/>
    <x v="2"/>
    <x v="0"/>
    <x v="0"/>
    <x v="0"/>
    <x v="0"/>
    <m/>
    <x v="2"/>
    <x v="2"/>
    <x v="0"/>
    <x v="0"/>
    <x v="0"/>
    <x v="0"/>
    <x v="0"/>
    <m/>
    <x v="1"/>
    <x v="1"/>
    <m/>
    <x v="0"/>
    <s v="Primary school"/>
    <x v="2"/>
    <m/>
    <x v="5"/>
    <s v="Yes"/>
    <s v="ANON-51P4-YG5G-6"/>
    <n v="620210443"/>
    <m/>
    <d v="2025-11-25T09:36:32"/>
    <d v="2025-11-25T09:40:27"/>
    <d v="2025-11-25T09:40:03"/>
    <m/>
  </r>
  <r>
    <n v="453"/>
    <x v="1"/>
    <x v="0"/>
    <x v="2"/>
    <x v="0"/>
    <x v="2"/>
    <x v="0"/>
    <x v="0"/>
    <x v="0"/>
    <x v="0"/>
    <x v="0"/>
    <x v="2"/>
    <x v="2"/>
    <x v="0"/>
    <x v="2"/>
    <x v="0"/>
    <x v="0"/>
    <x v="2"/>
    <x v="0"/>
    <m/>
    <x v="1"/>
    <x v="2"/>
    <x v="2"/>
    <x v="1"/>
    <x v="3"/>
    <m/>
    <x v="2"/>
    <x v="2"/>
    <x v="0"/>
    <x v="1"/>
    <x v="0"/>
    <x v="0"/>
    <x v="0"/>
    <m/>
    <x v="0"/>
    <x v="2"/>
    <x v="0"/>
    <x v="0"/>
    <x v="1"/>
    <x v="1"/>
    <x v="0"/>
    <m/>
    <x v="0"/>
    <x v="0"/>
    <m/>
    <x v="0"/>
    <s v="Primary school"/>
    <x v="2"/>
    <m/>
    <x v="5"/>
    <s v="No"/>
    <s v="ANON-51P4-YG5E-4"/>
    <m/>
    <m/>
    <d v="2025-11-25T09:26:47"/>
    <d v="2025-11-25T09:40:44"/>
    <d v="2025-11-25T09:40:29"/>
    <m/>
  </r>
  <r>
    <n v="454"/>
    <x v="1"/>
    <x v="0"/>
    <x v="0"/>
    <x v="0"/>
    <x v="0"/>
    <x v="0"/>
    <x v="0"/>
    <x v="0"/>
    <x v="0"/>
    <x v="0"/>
    <x v="0"/>
    <x v="0"/>
    <x v="0"/>
    <x v="0"/>
    <x v="0"/>
    <x v="0"/>
    <x v="0"/>
    <x v="0"/>
    <s v="help over people"/>
    <x v="1"/>
    <x v="0"/>
    <x v="0"/>
    <x v="0"/>
    <x v="1"/>
    <s v="At least once every  1years"/>
    <x v="1"/>
    <x v="0"/>
    <x v="0"/>
    <x v="0"/>
    <x v="0"/>
    <x v="0"/>
    <x v="0"/>
    <s v="A aot your school"/>
    <x v="0"/>
    <x v="2"/>
    <x v="1"/>
    <x v="0"/>
    <x v="1"/>
    <x v="0"/>
    <x v="0"/>
    <s v="i  not now"/>
    <x v="0"/>
    <x v="0"/>
    <m/>
    <x v="0"/>
    <s v="Primary school"/>
    <x v="2"/>
    <m/>
    <x v="5"/>
    <s v="No"/>
    <s v="ANON-51P4-YG5N-D"/>
    <m/>
    <m/>
    <d v="2025-11-25T09:18:21"/>
    <d v="2025-11-25T09:44:52"/>
    <d v="2025-11-25T09:44:45"/>
    <m/>
  </r>
  <r>
    <n v="456"/>
    <x v="1"/>
    <x v="0"/>
    <x v="0"/>
    <x v="0"/>
    <x v="0"/>
    <x v="0"/>
    <x v="0"/>
    <x v="0"/>
    <x v="0"/>
    <x v="0"/>
    <x v="0"/>
    <x v="0"/>
    <x v="0"/>
    <x v="2"/>
    <x v="0"/>
    <x v="0"/>
    <x v="2"/>
    <x v="0"/>
    <m/>
    <x v="1"/>
    <x v="1"/>
    <x v="1"/>
    <x v="2"/>
    <x v="0"/>
    <s v="every 4 years because some stuff can happen really quick"/>
    <x v="0"/>
    <x v="2"/>
    <x v="0"/>
    <x v="0"/>
    <x v="0"/>
    <x v="0"/>
    <x v="0"/>
    <m/>
    <x v="2"/>
    <x v="0"/>
    <x v="0"/>
    <x v="0"/>
    <x v="1"/>
    <x v="0"/>
    <x v="1"/>
    <s v="before they go we can have a big sembele and use can tell us or come back 1 week after and do it"/>
    <x v="0"/>
    <x v="1"/>
    <m/>
    <x v="0"/>
    <s v="Primary school"/>
    <x v="2"/>
    <m/>
    <x v="5"/>
    <s v="Yes"/>
    <s v="ANON-51P4-YG55-M"/>
    <n v="540293271"/>
    <m/>
    <d v="2025-11-25T09:39:23"/>
    <d v="2025-11-25T09:57:22"/>
    <d v="2025-11-25T09:57:10"/>
    <m/>
  </r>
  <r>
    <n v="466"/>
    <x v="1"/>
    <x v="0"/>
    <x v="0"/>
    <x v="0"/>
    <x v="0"/>
    <x v="0"/>
    <x v="0"/>
    <x v="0"/>
    <x v="0"/>
    <x v="0"/>
    <x v="0"/>
    <x v="0"/>
    <x v="0"/>
    <x v="0"/>
    <x v="0"/>
    <x v="0"/>
    <x v="0"/>
    <x v="0"/>
    <m/>
    <x v="1"/>
    <x v="0"/>
    <x v="0"/>
    <x v="0"/>
    <x v="1"/>
    <m/>
    <x v="2"/>
    <x v="0"/>
    <x v="0"/>
    <x v="1"/>
    <x v="1"/>
    <x v="0"/>
    <x v="0"/>
    <m/>
    <x v="0"/>
    <x v="0"/>
    <x v="1"/>
    <x v="1"/>
    <x v="0"/>
    <x v="0"/>
    <x v="0"/>
    <m/>
    <x v="0"/>
    <x v="0"/>
    <m/>
    <x v="0"/>
    <s v="Primary school"/>
    <x v="2"/>
    <m/>
    <x v="10"/>
    <s v="Yes"/>
    <s v="ANON-51P4-YGAB-D"/>
    <n v="277194808"/>
    <m/>
    <d v="2025-11-26T13:54:48"/>
    <d v="2025-11-26T14:03:39"/>
    <d v="2025-11-26T14:03:24"/>
    <m/>
  </r>
  <r>
    <n v="467"/>
    <x v="1"/>
    <x v="1"/>
    <x v="0"/>
    <x v="0"/>
    <x v="0"/>
    <x v="0"/>
    <x v="0"/>
    <x v="0"/>
    <x v="0"/>
    <x v="0"/>
    <x v="0"/>
    <x v="0"/>
    <x v="0"/>
    <x v="0"/>
    <x v="0"/>
    <x v="0"/>
    <x v="0"/>
    <x v="0"/>
    <m/>
    <x v="1"/>
    <x v="0"/>
    <x v="0"/>
    <x v="0"/>
    <x v="1"/>
    <m/>
    <x v="1"/>
    <x v="0"/>
    <x v="0"/>
    <x v="0"/>
    <x v="0"/>
    <x v="0"/>
    <x v="0"/>
    <m/>
    <x v="2"/>
    <x v="0"/>
    <x v="0"/>
    <x v="0"/>
    <x v="0"/>
    <x v="0"/>
    <x v="0"/>
    <m/>
    <x v="0"/>
    <x v="0"/>
    <m/>
    <x v="0"/>
    <s v="Primary school"/>
    <x v="2"/>
    <m/>
    <x v="10"/>
    <s v="Yes"/>
    <s v="ANON-51P4-YGAN-S"/>
    <n v="168192214"/>
    <m/>
    <d v="2025-11-26T13:54:37"/>
    <d v="2025-11-26T14:03:48"/>
    <d v="2025-11-26T14:03:33"/>
    <m/>
  </r>
  <r>
    <n v="468"/>
    <x v="1"/>
    <x v="0"/>
    <x v="0"/>
    <x v="0"/>
    <x v="0"/>
    <x v="0"/>
    <x v="0"/>
    <x v="0"/>
    <x v="0"/>
    <x v="0"/>
    <x v="0"/>
    <x v="0"/>
    <x v="0"/>
    <x v="0"/>
    <x v="0"/>
    <x v="0"/>
    <x v="0"/>
    <x v="0"/>
    <s v="No."/>
    <x v="1"/>
    <x v="0"/>
    <x v="0"/>
    <x v="0"/>
    <x v="1"/>
    <m/>
    <x v="2"/>
    <x v="0"/>
    <x v="0"/>
    <x v="0"/>
    <x v="1"/>
    <x v="0"/>
    <x v="0"/>
    <m/>
    <x v="0"/>
    <x v="0"/>
    <x v="1"/>
    <x v="1"/>
    <x v="0"/>
    <x v="0"/>
    <x v="0"/>
    <m/>
    <x v="0"/>
    <x v="0"/>
    <m/>
    <x v="0"/>
    <s v="Primary school"/>
    <x v="2"/>
    <m/>
    <x v="10"/>
    <s v="Yes"/>
    <s v="ANON-51P4-YGA9-4"/>
    <n v="658048959"/>
    <m/>
    <d v="2025-11-26T13:54:14"/>
    <d v="2025-11-26T14:05:28"/>
    <d v="2025-11-26T14:05:11"/>
    <m/>
  </r>
  <r>
    <n v="469"/>
    <x v="1"/>
    <x v="0"/>
    <x v="2"/>
    <x v="0"/>
    <x v="2"/>
    <x v="2"/>
    <x v="0"/>
    <x v="0"/>
    <x v="0"/>
    <x v="0"/>
    <x v="0"/>
    <x v="2"/>
    <x v="0"/>
    <x v="2"/>
    <x v="0"/>
    <x v="0"/>
    <x v="0"/>
    <x v="0"/>
    <s v="No I dont."/>
    <x v="1"/>
    <x v="0"/>
    <x v="0"/>
    <x v="2"/>
    <x v="1"/>
    <s v="I think 1 every 2 years."/>
    <x v="1"/>
    <x v="2"/>
    <x v="0"/>
    <x v="1"/>
    <x v="0"/>
    <x v="1"/>
    <x v="0"/>
    <s v="None."/>
    <x v="2"/>
    <x v="2"/>
    <x v="0"/>
    <x v="0"/>
    <x v="1"/>
    <x v="0"/>
    <x v="0"/>
    <s v="Have a discussion in person."/>
    <x v="0"/>
    <x v="0"/>
    <m/>
    <x v="0"/>
    <s v="Primary school"/>
    <x v="2"/>
    <m/>
    <x v="10"/>
    <s v="No"/>
    <s v="ANON-51P4-YGAW-2"/>
    <m/>
    <m/>
    <d v="2025-11-26T13:55:42"/>
    <d v="2025-11-26T14:05:47"/>
    <d v="2025-11-26T14:05:36"/>
    <m/>
  </r>
  <r>
    <n v="470"/>
    <x v="0"/>
    <x v="0"/>
    <x v="2"/>
    <x v="0"/>
    <x v="0"/>
    <x v="0"/>
    <x v="0"/>
    <x v="0"/>
    <x v="0"/>
    <x v="0"/>
    <x v="0"/>
    <x v="0"/>
    <x v="0"/>
    <x v="0"/>
    <x v="0"/>
    <x v="0"/>
    <x v="0"/>
    <x v="0"/>
    <m/>
    <x v="1"/>
    <x v="0"/>
    <x v="2"/>
    <x v="2"/>
    <x v="2"/>
    <m/>
    <x v="2"/>
    <x v="0"/>
    <x v="0"/>
    <x v="1"/>
    <x v="1"/>
    <x v="0"/>
    <x v="0"/>
    <m/>
    <x v="2"/>
    <x v="2"/>
    <x v="0"/>
    <x v="0"/>
    <x v="1"/>
    <x v="1"/>
    <x v="0"/>
    <m/>
    <x v="0"/>
    <x v="0"/>
    <m/>
    <x v="0"/>
    <s v="Primary school"/>
    <x v="2"/>
    <m/>
    <x v="10"/>
    <s v="Yes"/>
    <s v="ANON-51P4-YGAP-U"/>
    <n v="186358317"/>
    <m/>
    <d v="2025-11-26T13:53:04"/>
    <d v="2025-11-26T14:06:01"/>
    <d v="2025-11-26T14:05:26"/>
    <m/>
  </r>
  <r>
    <n v="471"/>
    <x v="2"/>
    <x v="0"/>
    <x v="0"/>
    <x v="0"/>
    <x v="0"/>
    <x v="0"/>
    <x v="0"/>
    <x v="0"/>
    <x v="0"/>
    <x v="0"/>
    <x v="0"/>
    <x v="0"/>
    <x v="0"/>
    <x v="0"/>
    <x v="0"/>
    <x v="0"/>
    <x v="0"/>
    <x v="0"/>
    <m/>
    <x v="1"/>
    <x v="2"/>
    <x v="0"/>
    <x v="1"/>
    <x v="0"/>
    <m/>
    <x v="2"/>
    <x v="0"/>
    <x v="0"/>
    <x v="1"/>
    <x v="1"/>
    <x v="0"/>
    <x v="0"/>
    <m/>
    <x v="2"/>
    <x v="2"/>
    <x v="0"/>
    <x v="0"/>
    <x v="1"/>
    <x v="1"/>
    <x v="0"/>
    <m/>
    <x v="1"/>
    <x v="1"/>
    <m/>
    <x v="0"/>
    <s v="Primary school"/>
    <x v="2"/>
    <m/>
    <x v="10"/>
    <s v="Yes"/>
    <s v="ANON-51P4-YGA2-W"/>
    <n v="838735901"/>
    <m/>
    <d v="2025-11-26T13:53:30"/>
    <d v="2025-11-26T14:06:07"/>
    <d v="2025-11-26T14:05:57"/>
    <m/>
  </r>
  <r>
    <n v="472"/>
    <x v="1"/>
    <x v="0"/>
    <x v="0"/>
    <x v="0"/>
    <x v="0"/>
    <x v="0"/>
    <x v="0"/>
    <x v="0"/>
    <x v="0"/>
    <x v="0"/>
    <x v="0"/>
    <x v="0"/>
    <x v="0"/>
    <x v="0"/>
    <x v="0"/>
    <x v="0"/>
    <x v="0"/>
    <x v="0"/>
    <m/>
    <x v="2"/>
    <x v="0"/>
    <x v="0"/>
    <x v="0"/>
    <x v="0"/>
    <m/>
    <x v="4"/>
    <x v="2"/>
    <x v="0"/>
    <x v="0"/>
    <x v="0"/>
    <x v="1"/>
    <x v="0"/>
    <m/>
    <x v="0"/>
    <x v="0"/>
    <x v="1"/>
    <x v="1"/>
    <x v="1"/>
    <x v="0"/>
    <x v="0"/>
    <m/>
    <x v="0"/>
    <x v="0"/>
    <m/>
    <x v="0"/>
    <s v="Primary school"/>
    <x v="2"/>
    <m/>
    <x v="10"/>
    <s v="No"/>
    <s v="ANON-51P4-YGAY-4"/>
    <m/>
    <m/>
    <d v="2025-11-26T13:52:49"/>
    <d v="2025-11-26T14:06:32"/>
    <d v="2025-11-26T14:06:24"/>
    <m/>
  </r>
  <r>
    <n v="473"/>
    <x v="1"/>
    <x v="2"/>
    <x v="0"/>
    <x v="0"/>
    <x v="2"/>
    <x v="0"/>
    <x v="0"/>
    <x v="0"/>
    <x v="0"/>
    <x v="0"/>
    <x v="0"/>
    <x v="0"/>
    <x v="0"/>
    <x v="0"/>
    <x v="0"/>
    <x v="0"/>
    <x v="0"/>
    <x v="0"/>
    <m/>
    <x v="1"/>
    <x v="0"/>
    <x v="0"/>
    <x v="0"/>
    <x v="1"/>
    <m/>
    <x v="1"/>
    <x v="0"/>
    <x v="0"/>
    <x v="0"/>
    <x v="0"/>
    <x v="0"/>
    <x v="0"/>
    <m/>
    <x v="2"/>
    <x v="0"/>
    <x v="1"/>
    <x v="0"/>
    <x v="1"/>
    <x v="0"/>
    <x v="0"/>
    <m/>
    <x v="1"/>
    <x v="0"/>
    <m/>
    <x v="0"/>
    <s v="Primary school"/>
    <x v="2"/>
    <m/>
    <x v="10"/>
    <s v="Yes"/>
    <s v="ANON-51P4-YGAD-F"/>
    <n v="131753771"/>
    <m/>
    <d v="2025-11-26T13:54:02"/>
    <d v="2025-11-26T14:06:39"/>
    <d v="2025-11-26T14:06:34"/>
    <m/>
  </r>
  <r>
    <n v="474"/>
    <x v="1"/>
    <x v="0"/>
    <x v="0"/>
    <x v="0"/>
    <x v="0"/>
    <x v="0"/>
    <x v="0"/>
    <x v="0"/>
    <x v="0"/>
    <x v="0"/>
    <x v="0"/>
    <x v="0"/>
    <x v="0"/>
    <x v="0"/>
    <x v="0"/>
    <x v="0"/>
    <x v="0"/>
    <x v="0"/>
    <m/>
    <x v="1"/>
    <x v="0"/>
    <x v="2"/>
    <x v="2"/>
    <x v="1"/>
    <m/>
    <x v="3"/>
    <x v="0"/>
    <x v="0"/>
    <x v="1"/>
    <x v="1"/>
    <x v="1"/>
    <x v="0"/>
    <m/>
    <x v="2"/>
    <x v="0"/>
    <x v="1"/>
    <x v="0"/>
    <x v="0"/>
    <x v="0"/>
    <x v="0"/>
    <m/>
    <x v="0"/>
    <x v="0"/>
    <m/>
    <x v="0"/>
    <s v="Primary school"/>
    <x v="2"/>
    <m/>
    <x v="10"/>
    <s v="Yes"/>
    <s v="ANON-51P4-YGAT-Y"/>
    <n v="17462951"/>
    <m/>
    <d v="2025-11-26T13:53:33"/>
    <d v="2025-11-26T14:07:40"/>
    <d v="2025-11-26T14:07:31"/>
    <m/>
  </r>
  <r>
    <n v="475"/>
    <x v="1"/>
    <x v="0"/>
    <x v="0"/>
    <x v="1"/>
    <x v="0"/>
    <x v="2"/>
    <x v="0"/>
    <x v="0"/>
    <x v="0"/>
    <x v="0"/>
    <x v="0"/>
    <x v="2"/>
    <x v="1"/>
    <x v="0"/>
    <x v="0"/>
    <x v="0"/>
    <x v="0"/>
    <x v="2"/>
    <s v="not really"/>
    <x v="1"/>
    <x v="0"/>
    <x v="0"/>
    <x v="2"/>
    <x v="1"/>
    <m/>
    <x v="2"/>
    <x v="2"/>
    <x v="0"/>
    <x v="1"/>
    <x v="1"/>
    <x v="0"/>
    <x v="0"/>
    <m/>
    <x v="2"/>
    <x v="0"/>
    <x v="0"/>
    <x v="1"/>
    <x v="1"/>
    <x v="0"/>
    <x v="0"/>
    <m/>
    <x v="0"/>
    <x v="1"/>
    <m/>
    <x v="0"/>
    <s v="Primary school"/>
    <x v="2"/>
    <m/>
    <x v="10"/>
    <s v="No"/>
    <s v="ANON-51P4-YGA6-1"/>
    <m/>
    <m/>
    <d v="2025-11-26T13:55:21"/>
    <d v="2025-11-26T14:08:04"/>
    <d v="2025-11-26T14:08:00"/>
    <m/>
  </r>
  <r>
    <n v="476"/>
    <x v="1"/>
    <x v="0"/>
    <x v="0"/>
    <x v="0"/>
    <x v="0"/>
    <x v="0"/>
    <x v="0"/>
    <x v="0"/>
    <x v="0"/>
    <x v="0"/>
    <x v="0"/>
    <x v="2"/>
    <x v="0"/>
    <x v="0"/>
    <x v="0"/>
    <x v="0"/>
    <x v="0"/>
    <x v="0"/>
    <s v="No I don't."/>
    <x v="1"/>
    <x v="0"/>
    <x v="0"/>
    <x v="0"/>
    <x v="0"/>
    <s v="1 every year."/>
    <x v="1"/>
    <x v="0"/>
    <x v="0"/>
    <x v="1"/>
    <x v="1"/>
    <x v="0"/>
    <x v="0"/>
    <m/>
    <x v="0"/>
    <x v="0"/>
    <x v="0"/>
    <x v="0"/>
    <x v="1"/>
    <x v="0"/>
    <x v="1"/>
    <s v="email."/>
    <x v="0"/>
    <x v="0"/>
    <m/>
    <x v="0"/>
    <s v="Primary school"/>
    <x v="2"/>
    <m/>
    <x v="10"/>
    <s v="Yes"/>
    <s v="ANON-51P4-YGAF-H"/>
    <n v="436343419"/>
    <m/>
    <d v="2025-11-26T13:55:46"/>
    <d v="2025-11-26T14:08:23"/>
    <d v="2025-11-26T14:08:14"/>
    <m/>
  </r>
  <r>
    <n v="478"/>
    <x v="0"/>
    <x v="0"/>
    <x v="2"/>
    <x v="0"/>
    <x v="2"/>
    <x v="0"/>
    <x v="0"/>
    <x v="0"/>
    <x v="1"/>
    <x v="0"/>
    <x v="0"/>
    <x v="2"/>
    <x v="1"/>
    <x v="0"/>
    <x v="1"/>
    <x v="0"/>
    <x v="2"/>
    <x v="0"/>
    <m/>
    <x v="1"/>
    <x v="0"/>
    <x v="1"/>
    <x v="1"/>
    <x v="0"/>
    <m/>
    <x v="4"/>
    <x v="2"/>
    <x v="0"/>
    <x v="0"/>
    <x v="0"/>
    <x v="0"/>
    <x v="0"/>
    <m/>
    <x v="2"/>
    <x v="2"/>
    <x v="1"/>
    <x v="0"/>
    <x v="1"/>
    <x v="0"/>
    <x v="0"/>
    <m/>
    <x v="1"/>
    <x v="1"/>
    <m/>
    <x v="0"/>
    <s v="Primary school"/>
    <x v="2"/>
    <m/>
    <x v="10"/>
    <s v="No"/>
    <s v="ANON-51P4-YGAX-3"/>
    <m/>
    <m/>
    <d v="2025-11-26T13:53:50"/>
    <d v="2025-11-26T14:11:29"/>
    <d v="2025-11-26T14:11:19"/>
    <m/>
  </r>
  <r>
    <n v="480"/>
    <x v="1"/>
    <x v="0"/>
    <x v="0"/>
    <x v="0"/>
    <x v="0"/>
    <x v="0"/>
    <x v="1"/>
    <x v="0"/>
    <x v="0"/>
    <x v="0"/>
    <x v="0"/>
    <x v="0"/>
    <x v="1"/>
    <x v="2"/>
    <x v="0"/>
    <x v="2"/>
    <x v="2"/>
    <x v="2"/>
    <s v="How well students interact with each other"/>
    <x v="1"/>
    <x v="0"/>
    <x v="2"/>
    <x v="2"/>
    <x v="1"/>
    <s v="I personally believe that a school inspection should be held every year"/>
    <x v="1"/>
    <x v="0"/>
    <x v="0"/>
    <x v="0"/>
    <x v="1"/>
    <x v="1"/>
    <x v="0"/>
    <m/>
    <x v="0"/>
    <x v="2"/>
    <x v="1"/>
    <x v="1"/>
    <x v="0"/>
    <x v="0"/>
    <x v="0"/>
    <m/>
    <x v="0"/>
    <x v="0"/>
    <m/>
    <x v="0"/>
    <s v="Primary school"/>
    <x v="2"/>
    <m/>
    <x v="10"/>
    <s v="Yes"/>
    <s v="ANON-51P4-YGBY-5"/>
    <n v="374078739"/>
    <m/>
    <d v="2025-11-26T14:01:21"/>
    <d v="2025-11-26T14:14:24"/>
    <d v="2025-11-26T14:14:13"/>
    <m/>
  </r>
  <r>
    <n v="481"/>
    <x v="1"/>
    <x v="0"/>
    <x v="0"/>
    <x v="0"/>
    <x v="2"/>
    <x v="0"/>
    <x v="1"/>
    <x v="0"/>
    <x v="0"/>
    <x v="0"/>
    <x v="0"/>
    <x v="3"/>
    <x v="1"/>
    <x v="0"/>
    <x v="0"/>
    <x v="0"/>
    <x v="0"/>
    <x v="0"/>
    <s v="Is your neat or clean"/>
    <x v="2"/>
    <x v="0"/>
    <x v="0"/>
    <x v="2"/>
    <x v="1"/>
    <m/>
    <x v="1"/>
    <x v="0"/>
    <x v="2"/>
    <x v="1"/>
    <x v="1"/>
    <x v="0"/>
    <x v="0"/>
    <m/>
    <x v="0"/>
    <x v="0"/>
    <x v="1"/>
    <x v="0"/>
    <x v="1"/>
    <x v="0"/>
    <x v="0"/>
    <m/>
    <x v="0"/>
    <x v="1"/>
    <m/>
    <x v="0"/>
    <s v="Primary school"/>
    <x v="2"/>
    <m/>
    <x v="10"/>
    <s v="No"/>
    <s v="ANON-51P4-YGA8-3"/>
    <m/>
    <m/>
    <d v="2025-11-26T13:59:17"/>
    <d v="2025-11-26T14:14:51"/>
    <d v="2025-11-26T14:14:41"/>
    <m/>
  </r>
  <r>
    <n v="482"/>
    <x v="1"/>
    <x v="0"/>
    <x v="0"/>
    <x v="0"/>
    <x v="0"/>
    <x v="0"/>
    <x v="0"/>
    <x v="0"/>
    <x v="0"/>
    <x v="0"/>
    <x v="0"/>
    <x v="0"/>
    <x v="0"/>
    <x v="0"/>
    <x v="0"/>
    <x v="0"/>
    <x v="0"/>
    <x v="0"/>
    <s v="I Don't think so."/>
    <x v="1"/>
    <x v="0"/>
    <x v="0"/>
    <x v="2"/>
    <x v="0"/>
    <s v="maybe 1 year?"/>
    <x v="4"/>
    <x v="0"/>
    <x v="2"/>
    <x v="1"/>
    <x v="1"/>
    <x v="0"/>
    <x v="0"/>
    <m/>
    <x v="0"/>
    <x v="0"/>
    <x v="0"/>
    <x v="0"/>
    <x v="0"/>
    <x v="0"/>
    <x v="0"/>
    <m/>
    <x v="1"/>
    <x v="0"/>
    <m/>
    <x v="0"/>
    <s v="Primary school"/>
    <x v="2"/>
    <m/>
    <x v="10"/>
    <s v="Yes"/>
    <s v="ANON-51P4-YGB4-Z"/>
    <n v="684078588"/>
    <m/>
    <d v="2025-11-26T14:01:02"/>
    <d v="2025-11-26T14:15:07"/>
    <d v="2025-11-26T14:13:48"/>
    <m/>
  </r>
  <r>
    <n v="485"/>
    <x v="1"/>
    <x v="0"/>
    <x v="0"/>
    <x v="0"/>
    <x v="0"/>
    <x v="0"/>
    <x v="0"/>
    <x v="0"/>
    <x v="0"/>
    <x v="0"/>
    <x v="0"/>
    <x v="0"/>
    <x v="0"/>
    <x v="0"/>
    <x v="0"/>
    <x v="0"/>
    <x v="0"/>
    <x v="0"/>
    <s v="We would like them to speak to all the children from different faiths and how well they listen to and respect one another.  We would also like them to see how individuals are encouraged to celebrate diversity."/>
    <x v="1"/>
    <x v="3"/>
    <x v="0"/>
    <x v="0"/>
    <x v="1"/>
    <s v="Pupils from other schools should be involved in the inspection process."/>
    <x v="1"/>
    <x v="0"/>
    <x v="0"/>
    <x v="1"/>
    <x v="1"/>
    <x v="0"/>
    <x v="0"/>
    <m/>
    <x v="1"/>
    <x v="0"/>
    <x v="1"/>
    <x v="0"/>
    <x v="0"/>
    <x v="0"/>
    <x v="0"/>
    <m/>
    <x v="0"/>
    <x v="0"/>
    <m/>
    <x v="0"/>
    <s v="Primary school"/>
    <x v="2"/>
    <m/>
    <x v="24"/>
    <s v="Yes"/>
    <s v="ANON-51P4-YGUG-6"/>
    <n v="717293267"/>
    <m/>
    <d v="2025-11-26T08:44:46"/>
    <d v="2025-11-26T14:48:42"/>
    <d v="2025-11-26T14:48:34"/>
    <m/>
  </r>
  <r>
    <n v="464"/>
    <x v="1"/>
    <x v="0"/>
    <x v="0"/>
    <x v="0"/>
    <x v="0"/>
    <x v="0"/>
    <x v="0"/>
    <x v="0"/>
    <x v="0"/>
    <x v="0"/>
    <x v="0"/>
    <x v="0"/>
    <x v="0"/>
    <x v="0"/>
    <x v="0"/>
    <x v="0"/>
    <x v="0"/>
    <x v="0"/>
    <s v="I think that inspectors should be looking at distinctive nature of Catholic Schools. The Gospel values are at the heart of our school communities and it is vital that this is recognised through inspection. The mission of our schools is to develop the whole person - education and pastoral. _x000a_It feels inequitable not to include such a significant part of our school identity in the inspection process."/>
    <x v="1"/>
    <x v="0"/>
    <x v="0"/>
    <x v="0"/>
    <x v="3"/>
    <s v="It would be great to achieve 5 yearly inspections so that less time elapses in between visits. I recognise how logistically challenging this would be!"/>
    <x v="2"/>
    <x v="0"/>
    <x v="0"/>
    <x v="0"/>
    <x v="0"/>
    <x v="1"/>
    <x v="0"/>
    <m/>
    <x v="0"/>
    <x v="0"/>
    <x v="1"/>
    <x v="1"/>
    <x v="0"/>
    <x v="0"/>
    <x v="0"/>
    <m/>
    <x v="0"/>
    <x v="0"/>
    <s v="Be as supportive as possible and celebrate success!"/>
    <x v="1"/>
    <s v="Primary school"/>
    <x v="2"/>
    <m/>
    <x v="6"/>
    <s v="Yes"/>
    <s v="ANON-51P4-YGU5-M"/>
    <n v="709027303"/>
    <m/>
    <d v="2025-11-26T09:54:00"/>
    <d v="2025-11-26T10:29:50"/>
    <d v="2025-11-26T10:29:32"/>
    <m/>
  </r>
  <r>
    <n v="280"/>
    <x v="1"/>
    <x v="0"/>
    <x v="0"/>
    <x v="0"/>
    <x v="0"/>
    <x v="0"/>
    <x v="0"/>
    <x v="0"/>
    <x v="0"/>
    <x v="0"/>
    <x v="0"/>
    <x v="2"/>
    <x v="0"/>
    <x v="0"/>
    <x v="0"/>
    <x v="0"/>
    <x v="0"/>
    <x v="0"/>
    <s v="Relationships across the school _x000a_Outdoor space and how it used in our learning_x000a_Time to spend not just learning academic stuff but having time to build relationships_x000a_Space around the school inside"/>
    <x v="1"/>
    <x v="0"/>
    <x v="2"/>
    <x v="1"/>
    <x v="1"/>
    <s v="Maybe every 3 years"/>
    <x v="1"/>
    <x v="1"/>
    <x v="0"/>
    <x v="1"/>
    <x v="0"/>
    <x v="0"/>
    <x v="0"/>
    <s v="Online questionnaires"/>
    <x v="1"/>
    <x v="0"/>
    <x v="0"/>
    <x v="0"/>
    <x v="0"/>
    <x v="0"/>
    <x v="0"/>
    <m/>
    <x v="0"/>
    <x v="0"/>
    <s v="Children talking to them came and take a seat in the lesson, feedback to the children and the teacher what they thought of the lesson."/>
    <x v="1"/>
    <s v="Primary school"/>
    <x v="2"/>
    <m/>
    <x v="18"/>
    <s v="Yes"/>
    <s v="ANON-51P4-YH6P-H"/>
    <n v="254204239"/>
    <m/>
    <d v="2025-11-06T11:42:34"/>
    <d v="2025-11-06T12:04:21"/>
    <d v="2025-11-06T12:04:07"/>
    <m/>
  </r>
  <r>
    <n v="8"/>
    <x v="1"/>
    <x v="0"/>
    <x v="0"/>
    <x v="0"/>
    <x v="0"/>
    <x v="0"/>
    <x v="0"/>
    <x v="0"/>
    <x v="0"/>
    <x v="0"/>
    <x v="0"/>
    <x v="1"/>
    <x v="0"/>
    <x v="0"/>
    <x v="0"/>
    <x v="0"/>
    <x v="0"/>
    <x v="0"/>
    <s v="How well is the school supporting those children with Special Education Needs?"/>
    <x v="1"/>
    <x v="3"/>
    <x v="0"/>
    <x v="0"/>
    <x v="1"/>
    <s v="Unless concerns are raised about the school, every 3-5 years."/>
    <x v="1"/>
    <x v="0"/>
    <x v="0"/>
    <x v="1"/>
    <x v="1"/>
    <x v="0"/>
    <x v="0"/>
    <m/>
    <x v="0"/>
    <x v="0"/>
    <x v="0"/>
    <x v="0"/>
    <x v="1"/>
    <x v="0"/>
    <x v="1"/>
    <s v="For primary children a video would be a great way of communicating how well things went.  For High school pupils, communicate by a letter sent out via email. That way every pupil can be reached."/>
    <x v="0"/>
    <x v="0"/>
    <s v="Ensure all voices are heard.  SEN children are often hidden away to do an activity during inspections so they don’t make the class visit look “bad “.  Speak to these children if possible as you’ll get a refreshingly honest response of the school. Don’t let them be hidden away from your visit."/>
    <x v="1"/>
    <s v="Primary school"/>
    <x v="2"/>
    <m/>
    <x v="27"/>
    <s v="Yes"/>
    <s v="ANON-51P4-YHN3-C"/>
    <n v="479323110"/>
    <m/>
    <d v="2025-09-04T10:16:55"/>
    <d v="2025-09-04T10:35:55"/>
    <d v="2025-09-04T10:35:28"/>
    <m/>
  </r>
  <r>
    <n v="190"/>
    <x v="1"/>
    <x v="0"/>
    <x v="0"/>
    <x v="0"/>
    <x v="0"/>
    <x v="0"/>
    <x v="0"/>
    <x v="0"/>
    <x v="0"/>
    <x v="0"/>
    <x v="0"/>
    <x v="1"/>
    <x v="0"/>
    <x v="0"/>
    <x v="0"/>
    <x v="0"/>
    <x v="0"/>
    <x v="0"/>
    <m/>
    <x v="1"/>
    <x v="0"/>
    <x v="1"/>
    <x v="0"/>
    <x v="1"/>
    <s v="I feel once every 5 years but if the school has performed well then perhaps there is less need for revisiting in that time frame. As a reacher, as well as a parent, I know how anxious the current inspection system makes staff feel so those performing well should be allowed to continue as they are."/>
    <x v="2"/>
    <x v="0"/>
    <x v="0"/>
    <x v="0"/>
    <x v="0"/>
    <x v="1"/>
    <x v="0"/>
    <m/>
    <x v="1"/>
    <x v="0"/>
    <x v="0"/>
    <x v="1"/>
    <x v="0"/>
    <x v="0"/>
    <x v="0"/>
    <s v="Age and stage, younger pupils might need something more user friendly but older pupils could cope with the current system"/>
    <x v="0"/>
    <x v="0"/>
    <s v="From personal experience, the current model doesn’t spend much time in class to get the full understanding of what goes on in classes. I work in a secondary school and on the first visit was not observed. In the follow up I was seen for half a lesson so don’t feel that is enough to judge how things work within my department. I’m sure teachers wouldn’t want to be observed more times but maybe bigger inspection teams who can observe more lessons from a variety of staff members and give a fairer view of how the school runs."/>
    <x v="1"/>
    <s v="Primary school"/>
    <x v="2"/>
    <m/>
    <x v="5"/>
    <s v="Yes"/>
    <s v="ANON-51P4-YHBJ-Q"/>
    <n v="80468231"/>
    <m/>
    <d v="2025-10-25T07:28:54"/>
    <d v="2025-10-25T07:40:37"/>
    <d v="2025-10-25T07:39:52"/>
    <m/>
  </r>
  <r>
    <n v="347"/>
    <x v="1"/>
    <x v="0"/>
    <x v="0"/>
    <x v="0"/>
    <x v="1"/>
    <x v="0"/>
    <x v="0"/>
    <x v="0"/>
    <x v="0"/>
    <x v="0"/>
    <x v="0"/>
    <x v="1"/>
    <x v="0"/>
    <x v="0"/>
    <x v="0"/>
    <x v="0"/>
    <x v="0"/>
    <x v="0"/>
    <s v="I believe that this is all important but I do think that context is extremely important. I think sometimes themes are difficult to nursery/primary aged children to understand and at times looking at aspects of health and wellbeing and rights need to be considered closely considered in terms of suitability for children to be able to fully understand the what this means (without being coached)."/>
    <x v="1"/>
    <x v="0"/>
    <x v="0"/>
    <x v="0"/>
    <x v="1"/>
    <s v="I think that more regular inspections would give a more accurate representation of what schools are actually like. I also don’t think that some schools should be given half inspections looking at 2 quality indicators whilst others have a full inspection. This should be the same for all schools to ensure that things are fair."/>
    <x v="3"/>
    <x v="0"/>
    <x v="1"/>
    <x v="1"/>
    <x v="1"/>
    <x v="0"/>
    <x v="0"/>
    <m/>
    <x v="0"/>
    <x v="0"/>
    <x v="0"/>
    <x v="1"/>
    <x v="1"/>
    <x v="0"/>
    <x v="0"/>
    <m/>
    <x v="0"/>
    <x v="0"/>
    <s v="Having taken part in an inspection as a member of SLT within a school, I believe a proportion of inspectors should come from similar schools within the same authority. Our team took days to understand our authority’s systems, tools, and expectations, and inspectors with similar experience would better grasp our context. Schools should also be able to give honest feedback without fear that it may affect unpublished reports. I value inspection and accountability, but a visit once every 10+ years with weeks of notice does not reflect daily practice."/>
    <x v="1"/>
    <s v="Primary school"/>
    <x v="2"/>
    <m/>
    <x v="1"/>
    <s v="No"/>
    <s v="ANON-51P4-YGN3-B"/>
    <m/>
    <m/>
    <d v="2025-11-17T13:46:02"/>
    <d v="2025-11-17T13:59:59"/>
    <d v="2025-11-17T13:59:34"/>
    <m/>
  </r>
  <r>
    <n v="360"/>
    <x v="1"/>
    <x v="0"/>
    <x v="0"/>
    <x v="0"/>
    <x v="0"/>
    <x v="0"/>
    <x v="0"/>
    <x v="0"/>
    <x v="0"/>
    <x v="0"/>
    <x v="0"/>
    <x v="0"/>
    <x v="0"/>
    <x v="0"/>
    <x v="0"/>
    <x v="0"/>
    <x v="0"/>
    <x v="0"/>
    <s v="How well an understanding a school has of neurodevelopmental difference and how this can affect learning styles."/>
    <x v="1"/>
    <x v="0"/>
    <x v="1"/>
    <x v="0"/>
    <x v="1"/>
    <s v="Annually would be the gold standard to ensure all schools are performing at a consist level."/>
    <x v="3"/>
    <x v="0"/>
    <x v="0"/>
    <x v="1"/>
    <x v="0"/>
    <x v="1"/>
    <x v="0"/>
    <m/>
    <x v="0"/>
    <x v="0"/>
    <x v="0"/>
    <x v="0"/>
    <x v="0"/>
    <x v="0"/>
    <x v="0"/>
    <m/>
    <x v="0"/>
    <x v="0"/>
    <s v="I feel inspections should better reflect the context of socially deprived areas by focusing on progress, wellbeing and relationships rather than just attainment. More attention is needed on how schools support neurodiverse pupils, including sensory needs, flexible approaches, trauma-informed practice and adapted teaching. Inspectors should look at hidden exclusions and behaviour systems that disadvantage ND children. Overall, inspections should recognise each school’s unique challenges and how well they include every learner."/>
    <x v="1"/>
    <s v="Primary school"/>
    <x v="2"/>
    <m/>
    <x v="2"/>
    <s v="Yes"/>
    <s v="ANON-51P4-YGQ3-E"/>
    <n v="493677294"/>
    <m/>
    <d v="2025-11-20T16:07:10"/>
    <d v="2025-11-20T16:26:53"/>
    <d v="2025-11-20T16:26:36"/>
    <m/>
  </r>
  <r>
    <n v="416"/>
    <x v="1"/>
    <x v="0"/>
    <x v="0"/>
    <x v="0"/>
    <x v="0"/>
    <x v="0"/>
    <x v="0"/>
    <x v="0"/>
    <x v="0"/>
    <x v="0"/>
    <x v="0"/>
    <x v="0"/>
    <x v="0"/>
    <x v="0"/>
    <x v="0"/>
    <x v="0"/>
    <x v="0"/>
    <x v="0"/>
    <s v="For Catholic schools, there is so much more such as shared worship, links to our local church and Sacraments such as First Communion._x000a__x000a_Inspections only see a snapshot - I am not sure how you get round that but they don't see the great things that go on the rest of the year too."/>
    <x v="1"/>
    <x v="0"/>
    <x v="0"/>
    <x v="0"/>
    <x v="3"/>
    <s v="Too long between inspections and people don't know what to expect. Pupils have moved on and maybe teachers too. Too often makes it really stressful for everyone._x000a__x000a_Maybe a full inspection every 7 or so years and then some kind of evidence based questionnaire that needs to be completed between times?"/>
    <x v="2"/>
    <x v="0"/>
    <x v="3"/>
    <x v="0"/>
    <x v="1"/>
    <x v="1"/>
    <x v="0"/>
    <m/>
    <x v="1"/>
    <x v="0"/>
    <x v="1"/>
    <x v="1"/>
    <x v="0"/>
    <x v="0"/>
    <x v="0"/>
    <m/>
    <x v="0"/>
    <x v="0"/>
    <s v="I think that inspections are needed but think that they can cause a lot of stress and pressure on schools. _x000a_When passing judgement on the school environment, condition or resources, a distinction must be made between what is the gift of the headteacher and what really is the responsibility of the local authority’  _x000a_I think the positive gradings are good ie excellent, good but I think it would be really upsetting to receive weak or unsatisfactory especially as the newspapers share it and your school gets a bad reputation without being able to fix it.  Maybe when the grading is not good, no grade is issued but schools get a chance to fix what is wrong first and then they get inspected again?"/>
    <x v="1"/>
    <s v="Primary school"/>
    <x v="2"/>
    <m/>
    <x v="18"/>
    <s v="Yes"/>
    <s v="ANON-51P4-YGEZ-9"/>
    <n v="51903629"/>
    <m/>
    <d v="2025-11-24T12:19:45"/>
    <d v="2025-11-24T12:30:07"/>
    <d v="2025-11-24T12:30:00"/>
    <m/>
  </r>
  <r>
    <n v="16"/>
    <x v="1"/>
    <x v="0"/>
    <x v="0"/>
    <x v="0"/>
    <x v="0"/>
    <x v="0"/>
    <x v="0"/>
    <x v="0"/>
    <x v="0"/>
    <x v="0"/>
    <x v="0"/>
    <x v="2"/>
    <x v="0"/>
    <x v="0"/>
    <x v="0"/>
    <x v="0"/>
    <x v="0"/>
    <x v="0"/>
    <s v="How staff are used in class. Management rarely visit classes and often have little knowledge of how pupils are supported in class."/>
    <x v="1"/>
    <x v="0"/>
    <x v="2"/>
    <x v="0"/>
    <x v="1"/>
    <s v="It would appear that many schools have not had inspections for over 10 years."/>
    <x v="3"/>
    <x v="0"/>
    <x v="2"/>
    <x v="1"/>
    <x v="1"/>
    <x v="0"/>
    <x v="0"/>
    <m/>
    <x v="0"/>
    <x v="1"/>
    <x v="0"/>
    <x v="0"/>
    <x v="1"/>
    <x v="1"/>
    <x v="0"/>
    <m/>
    <x v="0"/>
    <x v="3"/>
    <s v="It would appear that many inspectors have not taught in recent years and  that they are removed from the realities of teaching today and how children and parents are. Looking at inspectors reports you often get a feeling that they forget that children deserve to be taught to a high standard."/>
    <x v="1"/>
    <s v="Primary school"/>
    <x v="2"/>
    <m/>
    <x v="24"/>
    <s v="No"/>
    <s v="ANON-51P4-YHJD-S"/>
    <m/>
    <m/>
    <d v="2025-09-07T17:25:12"/>
    <d v="2025-09-07T17:37:21"/>
    <d v="2025-09-07T17:37:07"/>
    <m/>
  </r>
  <r>
    <n v="382"/>
    <x v="1"/>
    <x v="0"/>
    <x v="0"/>
    <x v="0"/>
    <x v="0"/>
    <x v="0"/>
    <x v="0"/>
    <x v="0"/>
    <x v="0"/>
    <x v="0"/>
    <x v="0"/>
    <x v="0"/>
    <x v="1"/>
    <x v="0"/>
    <x v="0"/>
    <x v="0"/>
    <x v="0"/>
    <x v="0"/>
    <s v="The discipline of the teachers, for example how they treat the children who are not acting or behaving properly. What does the teacher do to help them to act better?_x000a__x000a_What we use to learn such as pictures or physical objects."/>
    <x v="2"/>
    <x v="0"/>
    <x v="2"/>
    <x v="1"/>
    <x v="3"/>
    <s v="Going around the classrooms whilst the teachers are teaching to see how they are doing that."/>
    <x v="1"/>
    <x v="2"/>
    <x v="3"/>
    <x v="1"/>
    <x v="0"/>
    <x v="1"/>
    <x v="0"/>
    <m/>
    <x v="0"/>
    <x v="2"/>
    <x v="0"/>
    <x v="0"/>
    <x v="0"/>
    <x v="0"/>
    <x v="0"/>
    <m/>
    <x v="0"/>
    <x v="0"/>
    <s v="No other ideas."/>
    <x v="1"/>
    <s v="Primary school"/>
    <x v="2"/>
    <m/>
    <x v="5"/>
    <s v="No"/>
    <s v="ANON-51P4-YGWK-C"/>
    <m/>
    <m/>
    <d v="2025-11-24T09:39:33"/>
    <d v="2025-11-24T09:51:22"/>
    <d v="2025-11-24T09:51:07"/>
    <m/>
  </r>
  <r>
    <n v="383"/>
    <x v="1"/>
    <x v="0"/>
    <x v="0"/>
    <x v="0"/>
    <x v="0"/>
    <x v="0"/>
    <x v="0"/>
    <x v="0"/>
    <x v="0"/>
    <x v="0"/>
    <x v="0"/>
    <x v="0"/>
    <x v="0"/>
    <x v="0"/>
    <x v="0"/>
    <x v="0"/>
    <x v="0"/>
    <x v="0"/>
    <s v="Check if everything is clean._x000a__x000a_Ask children how they enjoy school."/>
    <x v="1"/>
    <x v="0"/>
    <x v="1"/>
    <x v="2"/>
    <x v="1"/>
    <s v="Observe learning throughout the whole school._x000a__x000a_Whole class survey."/>
    <x v="1"/>
    <x v="0"/>
    <x v="0"/>
    <x v="0"/>
    <x v="0"/>
    <x v="0"/>
    <x v="0"/>
    <m/>
    <x v="1"/>
    <x v="0"/>
    <x v="0"/>
    <x v="1"/>
    <x v="1"/>
    <x v="0"/>
    <x v="0"/>
    <m/>
    <x v="0"/>
    <x v="3"/>
    <s v="No."/>
    <x v="1"/>
    <s v="Primary school"/>
    <x v="2"/>
    <m/>
    <x v="5"/>
    <s v="No"/>
    <s v="ANON-51P4-YGWJ-B"/>
    <m/>
    <m/>
    <d v="2025-11-24T09:52:31"/>
    <d v="2025-11-24T10:00:20"/>
    <d v="2025-11-24T10:00:10"/>
    <m/>
  </r>
  <r>
    <n v="393"/>
    <x v="1"/>
    <x v="0"/>
    <x v="0"/>
    <x v="0"/>
    <x v="2"/>
    <x v="0"/>
    <x v="0"/>
    <x v="1"/>
    <x v="0"/>
    <x v="0"/>
    <x v="0"/>
    <x v="0"/>
    <x v="1"/>
    <x v="0"/>
    <x v="0"/>
    <x v="2"/>
    <x v="0"/>
    <x v="0"/>
    <s v="Not sure."/>
    <x v="1"/>
    <x v="2"/>
    <x v="1"/>
    <x v="1"/>
    <x v="1"/>
    <s v="Not sure."/>
    <x v="0"/>
    <x v="2"/>
    <x v="0"/>
    <x v="1"/>
    <x v="1"/>
    <x v="0"/>
    <x v="0"/>
    <m/>
    <x v="1"/>
    <x v="2"/>
    <x v="0"/>
    <x v="1"/>
    <x v="1"/>
    <x v="0"/>
    <x v="0"/>
    <m/>
    <x v="1"/>
    <x v="0"/>
    <s v="No."/>
    <x v="1"/>
    <s v="Primary school"/>
    <x v="2"/>
    <m/>
    <x v="5"/>
    <s v="No"/>
    <s v="ANON-51P4-YGPX-J"/>
    <m/>
    <m/>
    <d v="2025-11-24T11:08:46"/>
    <d v="2025-11-24T11:17:22"/>
    <d v="2025-11-24T11:17:12"/>
    <m/>
  </r>
  <r>
    <n v="395"/>
    <x v="1"/>
    <x v="0"/>
    <x v="0"/>
    <x v="0"/>
    <x v="0"/>
    <x v="0"/>
    <x v="0"/>
    <x v="0"/>
    <x v="0"/>
    <x v="0"/>
    <x v="0"/>
    <x v="0"/>
    <x v="0"/>
    <x v="0"/>
    <x v="0"/>
    <x v="0"/>
    <x v="0"/>
    <x v="0"/>
    <s v="No."/>
    <x v="1"/>
    <x v="0"/>
    <x v="1"/>
    <x v="1"/>
    <x v="1"/>
    <s v="No."/>
    <x v="2"/>
    <x v="1"/>
    <x v="1"/>
    <x v="1"/>
    <x v="1"/>
    <x v="0"/>
    <x v="0"/>
    <m/>
    <x v="1"/>
    <x v="0"/>
    <x v="0"/>
    <x v="0"/>
    <x v="0"/>
    <x v="0"/>
    <x v="0"/>
    <m/>
    <x v="0"/>
    <x v="0"/>
    <s v="No."/>
    <x v="1"/>
    <s v="Primary school"/>
    <x v="2"/>
    <m/>
    <x v="5"/>
    <s v="No"/>
    <s v="ANON-51P4-YGPE-Y"/>
    <m/>
    <m/>
    <d v="2025-11-24T11:17:44"/>
    <d v="2025-11-24T11:25:54"/>
    <d v="2025-11-24T11:25:45"/>
    <m/>
  </r>
  <r>
    <n v="388"/>
    <x v="1"/>
    <x v="0"/>
    <x v="0"/>
    <x v="0"/>
    <x v="0"/>
    <x v="0"/>
    <x v="0"/>
    <x v="0"/>
    <x v="0"/>
    <x v="0"/>
    <x v="0"/>
    <x v="0"/>
    <x v="0"/>
    <x v="0"/>
    <x v="0"/>
    <x v="0"/>
    <x v="0"/>
    <x v="0"/>
    <s v="To look at good posture and body language, and to see if everyone is listening during lessons."/>
    <x v="1"/>
    <x v="0"/>
    <x v="0"/>
    <x v="1"/>
    <x v="1"/>
    <s v="Not sure."/>
    <x v="2"/>
    <x v="2"/>
    <x v="2"/>
    <x v="1"/>
    <x v="1"/>
    <x v="0"/>
    <x v="0"/>
    <m/>
    <x v="0"/>
    <x v="0"/>
    <x v="0"/>
    <x v="0"/>
    <x v="0"/>
    <x v="0"/>
    <x v="0"/>
    <m/>
    <x v="0"/>
    <x v="0"/>
    <s v="Not sure."/>
    <x v="1"/>
    <s v="Primary school"/>
    <x v="2"/>
    <m/>
    <x v="5"/>
    <s v="No"/>
    <s v="ANON-51P4-YGWV-Q"/>
    <m/>
    <m/>
    <d v="2025-11-24T10:01:00"/>
    <d v="2025-11-24T11:08:13"/>
    <d v="2025-11-24T11:08:02"/>
    <m/>
  </r>
  <r>
    <n v="358"/>
    <x v="1"/>
    <x v="0"/>
    <x v="0"/>
    <x v="0"/>
    <x v="0"/>
    <x v="0"/>
    <x v="1"/>
    <x v="0"/>
    <x v="0"/>
    <x v="0"/>
    <x v="0"/>
    <x v="2"/>
    <x v="0"/>
    <x v="0"/>
    <x v="0"/>
    <x v="2"/>
    <x v="0"/>
    <x v="0"/>
    <s v="What our classrooms are like, are they suitable places to learn. _x000a_What the outdoor spaces are like."/>
    <x v="1"/>
    <x v="0"/>
    <x v="1"/>
    <x v="1"/>
    <x v="1"/>
    <s v="Every year"/>
    <x v="1"/>
    <x v="0"/>
    <x v="0"/>
    <x v="1"/>
    <x v="1"/>
    <x v="1"/>
    <x v="0"/>
    <s v="form"/>
    <x v="1"/>
    <x v="0"/>
    <x v="0"/>
    <x v="1"/>
    <x v="0"/>
    <x v="0"/>
    <x v="0"/>
    <m/>
    <x v="0"/>
    <x v="0"/>
    <s v="Speak to more children"/>
    <x v="1"/>
    <s v="Primary school"/>
    <x v="2"/>
    <m/>
    <x v="2"/>
    <s v="Yes"/>
    <s v="ANON-51P4-YGQN-9"/>
    <n v="271029442"/>
    <m/>
    <d v="2025-11-19T14:11:54"/>
    <d v="2025-11-19T14:24:21"/>
    <d v="2025-11-19T14:24:10"/>
    <m/>
  </r>
  <r>
    <n v="77"/>
    <x v="1"/>
    <x v="0"/>
    <x v="0"/>
    <x v="0"/>
    <x v="0"/>
    <x v="0"/>
    <x v="0"/>
    <x v="0"/>
    <x v="2"/>
    <x v="3"/>
    <x v="0"/>
    <x v="0"/>
    <x v="2"/>
    <x v="0"/>
    <x v="0"/>
    <x v="0"/>
    <x v="0"/>
    <x v="0"/>
    <s v="Unannounced visits are vital to improve confidence and reliability in the inspection process. Schools know in advance when inspections are and are able to make things look very different to the reality._x000a__x000a_Head Teachers are able to choose the parents they want to meet with the inspectors. They are able to manipulate this to ensure that it’s only parents who will give positive feedback."/>
    <x v="1"/>
    <x v="1"/>
    <x v="0"/>
    <x v="0"/>
    <x v="1"/>
    <s v="Unannounced inspections need to be in place. A true and accurate account of the running of a school can only be gained if the inspection is unannounced."/>
    <x v="3"/>
    <x v="1"/>
    <x v="1"/>
    <x v="0"/>
    <x v="0"/>
    <x v="0"/>
    <x v="0"/>
    <s v="Questionnaire to be sent directly to parents to ensure an accurate and transparent response"/>
    <x v="1"/>
    <x v="0"/>
    <x v="0"/>
    <x v="0"/>
    <x v="0"/>
    <x v="0"/>
    <x v="0"/>
    <m/>
    <x v="0"/>
    <x v="0"/>
    <s v="Unannounced inspections._x000a__x000a_Remove HT involvement _x000a__x000a_Speak to parents that are selected by the inspectors and not the school_x000a__x000a_Pupil views via emails to parents to ensure reliable and truthful responses"/>
    <x v="1"/>
    <s v="Primary school"/>
    <x v="2"/>
    <m/>
    <x v="8"/>
    <s v="No"/>
    <s v="ANON-51P4-YHCM-U"/>
    <m/>
    <m/>
    <d v="2025-10-02T09:34:51"/>
    <d v="2025-10-02T10:04:45"/>
    <d v="2025-10-02T10:04:39"/>
    <m/>
  </r>
  <r>
    <n v="1"/>
    <x v="1"/>
    <x v="0"/>
    <x v="0"/>
    <x v="0"/>
    <x v="0"/>
    <x v="0"/>
    <x v="0"/>
    <x v="0"/>
    <x v="0"/>
    <x v="0"/>
    <x v="0"/>
    <x v="0"/>
    <x v="2"/>
    <x v="0"/>
    <x v="0"/>
    <x v="0"/>
    <x v="0"/>
    <x v="0"/>
    <m/>
    <x v="2"/>
    <x v="0"/>
    <x v="1"/>
    <x v="2"/>
    <x v="2"/>
    <m/>
    <x v="4"/>
    <x v="0"/>
    <x v="0"/>
    <x v="1"/>
    <x v="0"/>
    <x v="1"/>
    <x v="0"/>
    <m/>
    <x v="1"/>
    <x v="0"/>
    <x v="1"/>
    <x v="0"/>
    <x v="0"/>
    <x v="0"/>
    <x v="0"/>
    <m/>
    <x v="0"/>
    <x v="0"/>
    <m/>
    <x v="1"/>
    <s v="Primary school"/>
    <x v="2"/>
    <m/>
    <x v="10"/>
    <s v="Yes"/>
    <s v="ANON-51P4-YHNP-9"/>
    <n v="32142806"/>
    <m/>
    <d v="2025-09-03T21:16:57"/>
    <d v="2025-09-03T21:24:29"/>
    <d v="2025-09-03T21:24:14"/>
    <m/>
  </r>
  <r>
    <n v="3"/>
    <x v="1"/>
    <x v="0"/>
    <x v="0"/>
    <x v="0"/>
    <x v="0"/>
    <x v="0"/>
    <x v="0"/>
    <x v="0"/>
    <x v="0"/>
    <x v="0"/>
    <x v="0"/>
    <x v="0"/>
    <x v="0"/>
    <x v="0"/>
    <x v="0"/>
    <x v="0"/>
    <x v="0"/>
    <x v="0"/>
    <s v="Mental health of the children"/>
    <x v="1"/>
    <x v="0"/>
    <x v="0"/>
    <x v="1"/>
    <x v="1"/>
    <m/>
    <x v="0"/>
    <x v="0"/>
    <x v="0"/>
    <x v="1"/>
    <x v="0"/>
    <x v="1"/>
    <x v="0"/>
    <m/>
    <x v="0"/>
    <x v="0"/>
    <x v="0"/>
    <x v="0"/>
    <x v="0"/>
    <x v="0"/>
    <x v="0"/>
    <m/>
    <x v="0"/>
    <x v="0"/>
    <m/>
    <x v="1"/>
    <s v="Primary school"/>
    <x v="2"/>
    <s v="And secondary"/>
    <x v="28"/>
    <s v="Yes"/>
    <s v="ANON-51P4-YHN9-J"/>
    <n v="665061344"/>
    <m/>
    <d v="2025-09-04T07:46:02"/>
    <d v="2025-09-04T07:56:48"/>
    <d v="2025-09-04T07:56:32"/>
    <m/>
  </r>
  <r>
    <n v="7"/>
    <x v="2"/>
    <x v="0"/>
    <x v="0"/>
    <x v="0"/>
    <x v="1"/>
    <x v="0"/>
    <x v="0"/>
    <x v="0"/>
    <x v="0"/>
    <x v="0"/>
    <x v="1"/>
    <x v="1"/>
    <x v="2"/>
    <x v="0"/>
    <x v="0"/>
    <x v="1"/>
    <x v="0"/>
    <x v="0"/>
    <m/>
    <x v="0"/>
    <x v="0"/>
    <x v="1"/>
    <x v="1"/>
    <x v="2"/>
    <m/>
    <x v="3"/>
    <x v="1"/>
    <x v="1"/>
    <x v="1"/>
    <x v="1"/>
    <x v="0"/>
    <x v="0"/>
    <m/>
    <x v="1"/>
    <x v="1"/>
    <x v="0"/>
    <x v="0"/>
    <x v="0"/>
    <x v="0"/>
    <x v="0"/>
    <m/>
    <x v="0"/>
    <x v="3"/>
    <m/>
    <x v="1"/>
    <s v="Primary school"/>
    <x v="2"/>
    <m/>
    <x v="9"/>
    <s v="Yes"/>
    <s v="ANON-51P4-YHNM-6"/>
    <n v="305112463"/>
    <m/>
    <d v="2025-09-04T08:12:50"/>
    <d v="2025-09-04T09:25:44"/>
    <d v="2025-09-04T08:29:25"/>
    <m/>
  </r>
  <r>
    <n v="11"/>
    <x v="1"/>
    <x v="0"/>
    <x v="0"/>
    <x v="1"/>
    <x v="2"/>
    <x v="2"/>
    <x v="2"/>
    <x v="2"/>
    <x v="2"/>
    <x v="0"/>
    <x v="1"/>
    <x v="1"/>
    <x v="1"/>
    <x v="1"/>
    <x v="0"/>
    <x v="1"/>
    <x v="0"/>
    <x v="0"/>
    <m/>
    <x v="1"/>
    <x v="1"/>
    <x v="1"/>
    <x v="1"/>
    <x v="2"/>
    <m/>
    <x v="2"/>
    <x v="0"/>
    <x v="0"/>
    <x v="1"/>
    <x v="1"/>
    <x v="0"/>
    <x v="0"/>
    <m/>
    <x v="1"/>
    <x v="2"/>
    <x v="0"/>
    <x v="0"/>
    <x v="0"/>
    <x v="0"/>
    <x v="0"/>
    <m/>
    <x v="3"/>
    <x v="3"/>
    <m/>
    <x v="1"/>
    <s v="Primary school"/>
    <x v="2"/>
    <m/>
    <x v="10"/>
    <s v="Yes"/>
    <s v="ANON-51P4-YHQW-K"/>
    <n v="708634627"/>
    <m/>
    <d v="2025-09-05T00:13:59"/>
    <d v="2025-09-05T00:17:13"/>
    <d v="2025-09-05T00:17:09"/>
    <m/>
  </r>
  <r>
    <n v="14"/>
    <x v="1"/>
    <x v="0"/>
    <x v="0"/>
    <x v="0"/>
    <x v="2"/>
    <x v="0"/>
    <x v="0"/>
    <x v="0"/>
    <x v="0"/>
    <x v="0"/>
    <x v="0"/>
    <x v="1"/>
    <x v="0"/>
    <x v="0"/>
    <x v="0"/>
    <x v="0"/>
    <x v="0"/>
    <x v="0"/>
    <m/>
    <x v="1"/>
    <x v="0"/>
    <x v="0"/>
    <x v="1"/>
    <x v="2"/>
    <m/>
    <x v="2"/>
    <x v="0"/>
    <x v="0"/>
    <x v="0"/>
    <x v="1"/>
    <x v="0"/>
    <x v="0"/>
    <m/>
    <x v="1"/>
    <x v="0"/>
    <x v="0"/>
    <x v="1"/>
    <x v="1"/>
    <x v="0"/>
    <x v="0"/>
    <m/>
    <x v="0"/>
    <x v="0"/>
    <m/>
    <x v="1"/>
    <s v="Primary school"/>
    <x v="2"/>
    <m/>
    <x v="15"/>
    <s v="Yes"/>
    <s v="ANON-51P4-YHJH-W"/>
    <n v="962118792"/>
    <m/>
    <d v="2025-09-06T16:46:29"/>
    <d v="2025-09-06T16:50:33"/>
    <d v="2025-09-06T16:50:29"/>
    <m/>
  </r>
  <r>
    <n v="17"/>
    <x v="1"/>
    <x v="0"/>
    <x v="0"/>
    <x v="0"/>
    <x v="0"/>
    <x v="0"/>
    <x v="0"/>
    <x v="0"/>
    <x v="0"/>
    <x v="0"/>
    <x v="0"/>
    <x v="2"/>
    <x v="0"/>
    <x v="0"/>
    <x v="0"/>
    <x v="0"/>
    <x v="0"/>
    <x v="0"/>
    <s v="The focus on the whole child , not just the academics of school. I would like schools to be inspected on how they welcome their kids at the beginning of the day , how their mental health is acknowledged and supported. If a kid arrives all shaken up after a difficult morning leaving the house - what nurture support do they receive before being expected to focus on sit down lessons ?"/>
    <x v="1"/>
    <x v="2"/>
    <x v="0"/>
    <x v="0"/>
    <x v="0"/>
    <s v="I think more frequent , but maybe shorter , inspections where they focus on less each time they visit but visit more often would benefit everyone. Pupils would be familiar with visitors coming in and not consider it totally out of the norn and staff would get used to their being more visits and perhaps have less stress and anxiety and pressure to present everything perfectly if they were more used to inspectors coming in and knew what they weren't observing everything but a few specifics."/>
    <x v="1"/>
    <x v="0"/>
    <x v="0"/>
    <x v="1"/>
    <x v="1"/>
    <x v="0"/>
    <x v="0"/>
    <m/>
    <x v="0"/>
    <x v="0"/>
    <x v="0"/>
    <x v="0"/>
    <x v="0"/>
    <x v="0"/>
    <x v="0"/>
    <m/>
    <x v="0"/>
    <x v="0"/>
    <m/>
    <x v="1"/>
    <s v="Primary school"/>
    <x v="2"/>
    <m/>
    <x v="22"/>
    <s v="Yes"/>
    <s v="ANON-51P4-YHJM-2"/>
    <n v="548642180"/>
    <m/>
    <d v="2025-09-08T12:07:42"/>
    <d v="2025-09-08T12:21:29"/>
    <d v="2025-09-08T12:21:17"/>
    <m/>
  </r>
  <r>
    <n v="78"/>
    <x v="1"/>
    <x v="0"/>
    <x v="0"/>
    <x v="0"/>
    <x v="0"/>
    <x v="0"/>
    <x v="2"/>
    <x v="0"/>
    <x v="0"/>
    <x v="0"/>
    <x v="0"/>
    <x v="1"/>
    <x v="2"/>
    <x v="0"/>
    <x v="0"/>
    <x v="0"/>
    <x v="1"/>
    <x v="0"/>
    <m/>
    <x v="1"/>
    <x v="1"/>
    <x v="0"/>
    <x v="0"/>
    <x v="1"/>
    <s v="Yearly"/>
    <x v="3"/>
    <x v="0"/>
    <x v="0"/>
    <x v="1"/>
    <x v="1"/>
    <x v="0"/>
    <x v="0"/>
    <m/>
    <x v="1"/>
    <x v="0"/>
    <x v="0"/>
    <x v="0"/>
    <x v="0"/>
    <x v="0"/>
    <x v="0"/>
    <m/>
    <x v="0"/>
    <x v="0"/>
    <m/>
    <x v="1"/>
    <s v="Primary school"/>
    <x v="2"/>
    <m/>
    <x v="8"/>
    <s v="Yes"/>
    <s v="ANON-51P4-YHCS-1"/>
    <n v="175830453"/>
    <m/>
    <d v="2025-10-02T10:01:04"/>
    <d v="2025-10-02T10:05:36"/>
    <d v="2025-10-02T10:05:26"/>
    <m/>
  </r>
  <r>
    <n v="80"/>
    <x v="1"/>
    <x v="0"/>
    <x v="0"/>
    <x v="0"/>
    <x v="0"/>
    <x v="0"/>
    <x v="0"/>
    <x v="0"/>
    <x v="0"/>
    <x v="0"/>
    <x v="0"/>
    <x v="0"/>
    <x v="0"/>
    <x v="0"/>
    <x v="0"/>
    <x v="0"/>
    <x v="0"/>
    <x v="0"/>
    <m/>
    <x v="1"/>
    <x v="2"/>
    <x v="2"/>
    <x v="1"/>
    <x v="1"/>
    <m/>
    <x v="1"/>
    <x v="0"/>
    <x v="1"/>
    <x v="1"/>
    <x v="1"/>
    <x v="0"/>
    <x v="0"/>
    <m/>
    <x v="0"/>
    <x v="0"/>
    <x v="0"/>
    <x v="0"/>
    <x v="0"/>
    <x v="0"/>
    <x v="0"/>
    <m/>
    <x v="0"/>
    <x v="0"/>
    <m/>
    <x v="1"/>
    <s v="Primary school"/>
    <x v="2"/>
    <m/>
    <x v="5"/>
    <s v="Yes"/>
    <s v="ANON-51P4-YHC6-4"/>
    <n v="516566405"/>
    <m/>
    <d v="2025-10-02T14:23:15"/>
    <d v="2025-10-02T14:30:48"/>
    <d v="2025-10-02T14:30:45"/>
    <m/>
  </r>
  <r>
    <n v="87"/>
    <x v="1"/>
    <x v="0"/>
    <x v="0"/>
    <x v="0"/>
    <x v="0"/>
    <x v="0"/>
    <x v="0"/>
    <x v="0"/>
    <x v="0"/>
    <x v="0"/>
    <x v="0"/>
    <x v="0"/>
    <x v="0"/>
    <x v="0"/>
    <x v="0"/>
    <x v="0"/>
    <x v="0"/>
    <x v="0"/>
    <m/>
    <x v="1"/>
    <x v="1"/>
    <x v="1"/>
    <x v="1"/>
    <x v="1"/>
    <m/>
    <x v="1"/>
    <x v="0"/>
    <x v="0"/>
    <x v="0"/>
    <x v="1"/>
    <x v="1"/>
    <x v="0"/>
    <m/>
    <x v="1"/>
    <x v="0"/>
    <x v="0"/>
    <x v="1"/>
    <x v="0"/>
    <x v="0"/>
    <x v="0"/>
    <m/>
    <x v="0"/>
    <x v="0"/>
    <m/>
    <x v="1"/>
    <s v="Primary school"/>
    <x v="2"/>
    <m/>
    <x v="8"/>
    <s v="Yes"/>
    <s v="ANON-51P4-YHCJ-R"/>
    <n v="1047674159"/>
    <m/>
    <d v="2025-10-02T22:32:09"/>
    <d v="2025-10-02T22:38:04"/>
    <d v="2025-10-02T22:37:56"/>
    <m/>
  </r>
  <r>
    <n v="89"/>
    <x v="1"/>
    <x v="0"/>
    <x v="0"/>
    <x v="0"/>
    <x v="2"/>
    <x v="0"/>
    <x v="0"/>
    <x v="0"/>
    <x v="0"/>
    <x v="0"/>
    <x v="0"/>
    <x v="0"/>
    <x v="0"/>
    <x v="0"/>
    <x v="0"/>
    <x v="0"/>
    <x v="0"/>
    <x v="0"/>
    <s v="Facilities. Access to toilets, play areas etc"/>
    <x v="1"/>
    <x v="0"/>
    <x v="0"/>
    <x v="2"/>
    <x v="0"/>
    <s v="Once a year"/>
    <x v="4"/>
    <x v="2"/>
    <x v="0"/>
    <x v="1"/>
    <x v="1"/>
    <x v="0"/>
    <x v="1"/>
    <s v="Draw a picture of it"/>
    <x v="2"/>
    <x v="0"/>
    <x v="0"/>
    <x v="0"/>
    <x v="0"/>
    <x v="0"/>
    <x v="0"/>
    <m/>
    <x v="0"/>
    <x v="0"/>
    <m/>
    <x v="1"/>
    <s v="Primary school"/>
    <x v="2"/>
    <m/>
    <x v="13"/>
    <s v="Yes"/>
    <s v="ANON-51P4-YHE1-1"/>
    <n v="668274040"/>
    <m/>
    <d v="2025-10-08T11:28:19"/>
    <d v="2025-10-08T11:36:37"/>
    <d v="2025-10-08T11:36:32"/>
    <m/>
  </r>
  <r>
    <n v="91"/>
    <x v="1"/>
    <x v="0"/>
    <x v="0"/>
    <x v="0"/>
    <x v="0"/>
    <x v="0"/>
    <x v="0"/>
    <x v="0"/>
    <x v="0"/>
    <x v="0"/>
    <x v="0"/>
    <x v="2"/>
    <x v="0"/>
    <x v="0"/>
    <x v="0"/>
    <x v="0"/>
    <x v="0"/>
    <x v="0"/>
    <s v="How children are behaving and what the consequences are for those that are not behaving. _x000a_The atmosphere in the school - is it a positive one?_x000a_Is the building suitable and safe for learning? Is it well kept and maintained?"/>
    <x v="1"/>
    <x v="0"/>
    <x v="0"/>
    <x v="0"/>
    <x v="1"/>
    <m/>
    <x v="0"/>
    <x v="1"/>
    <x v="0"/>
    <x v="0"/>
    <x v="1"/>
    <x v="0"/>
    <x v="0"/>
    <m/>
    <x v="1"/>
    <x v="0"/>
    <x v="0"/>
    <x v="0"/>
    <x v="0"/>
    <x v="0"/>
    <x v="0"/>
    <m/>
    <x v="0"/>
    <x v="0"/>
    <m/>
    <x v="1"/>
    <s v="Primary school"/>
    <x v="2"/>
    <m/>
    <x v="17"/>
    <s v="Yes"/>
    <s v="ANON-51P4-YHEH-R"/>
    <n v="822985964"/>
    <m/>
    <d v="2025-10-08T11:51:08"/>
    <d v="2025-10-08T12:02:33"/>
    <d v="2025-10-08T12:02:26"/>
    <m/>
  </r>
  <r>
    <n v="162"/>
    <x v="1"/>
    <x v="0"/>
    <x v="0"/>
    <x v="0"/>
    <x v="0"/>
    <x v="0"/>
    <x v="0"/>
    <x v="0"/>
    <x v="0"/>
    <x v="0"/>
    <x v="0"/>
    <x v="0"/>
    <x v="0"/>
    <x v="0"/>
    <x v="0"/>
    <x v="0"/>
    <x v="0"/>
    <x v="0"/>
    <s v="I think all of the above are important but it doesn’t give you the option to highlight which areas are potentially more important and should receive greater focus during an inspection. Therefore, I’m not sure how useful this feedback will be."/>
    <x v="1"/>
    <x v="0"/>
    <x v="0"/>
    <x v="1"/>
    <x v="1"/>
    <s v="More regular inspections would perhaps in the long term remove some of the overwhelming stress and anxiety from school staff who feel obliged to go ‘above and beyond’ for one big inspection every ten or so years, which is the current system. To achieve this, smaller inspection teams, more focused inspections, or utilising local peer headteachers may be required."/>
    <x v="2"/>
    <x v="0"/>
    <x v="1"/>
    <x v="1"/>
    <x v="1"/>
    <x v="0"/>
    <x v="1"/>
    <s v="It is important that inspectors do not take the word of one or two children as absolute truth e.g. a child saying ‘we don’t do science’ when, according to multiple other sources of evidence, they clearly do. Yes, some work could be done to help a child understand that they are/have been learning science, but these situations will inevitably arise and should be approached with an open mind."/>
    <x v="1"/>
    <x v="0"/>
    <x v="1"/>
    <x v="0"/>
    <x v="0"/>
    <x v="0"/>
    <x v="0"/>
    <m/>
    <x v="0"/>
    <x v="0"/>
    <m/>
    <x v="1"/>
    <s v="Primary school"/>
    <x v="2"/>
    <m/>
    <x v="14"/>
    <s v="Yes"/>
    <s v="ANON-51P4-YHA9-5"/>
    <n v="530869806"/>
    <m/>
    <d v="2025-10-23T07:59:46"/>
    <d v="2025-10-23T08:33:54"/>
    <d v="2025-10-23T08:33:44"/>
    <m/>
  </r>
  <r>
    <n v="247"/>
    <x v="1"/>
    <x v="0"/>
    <x v="0"/>
    <x v="0"/>
    <x v="0"/>
    <x v="0"/>
    <x v="0"/>
    <x v="0"/>
    <x v="0"/>
    <x v="0"/>
    <x v="0"/>
    <x v="0"/>
    <x v="0"/>
    <x v="0"/>
    <x v="0"/>
    <x v="0"/>
    <x v="0"/>
    <x v="0"/>
    <m/>
    <x v="1"/>
    <x v="0"/>
    <x v="2"/>
    <x v="0"/>
    <x v="1"/>
    <m/>
    <x v="0"/>
    <x v="0"/>
    <x v="0"/>
    <x v="0"/>
    <x v="0"/>
    <x v="0"/>
    <x v="0"/>
    <m/>
    <x v="1"/>
    <x v="0"/>
    <x v="0"/>
    <x v="0"/>
    <x v="0"/>
    <x v="0"/>
    <x v="0"/>
    <m/>
    <x v="0"/>
    <x v="0"/>
    <m/>
    <x v="1"/>
    <s v="Primary school"/>
    <x v="2"/>
    <m/>
    <x v="19"/>
    <s v="Yes"/>
    <s v="ANON-51P4-YH3Z-R"/>
    <n v="1043291753"/>
    <m/>
    <d v="2025-10-30T13:47:45"/>
    <d v="2025-10-30T14:00:32"/>
    <d v="2025-10-30T14:00:21"/>
    <m/>
  </r>
  <r>
    <n v="276"/>
    <x v="1"/>
    <x v="0"/>
    <x v="0"/>
    <x v="0"/>
    <x v="0"/>
    <x v="0"/>
    <x v="3"/>
    <x v="0"/>
    <x v="0"/>
    <x v="0"/>
    <x v="0"/>
    <x v="0"/>
    <x v="0"/>
    <x v="0"/>
    <x v="0"/>
    <x v="0"/>
    <x v="2"/>
    <x v="0"/>
    <m/>
    <x v="1"/>
    <x v="0"/>
    <x v="0"/>
    <x v="0"/>
    <x v="1"/>
    <m/>
    <x v="1"/>
    <x v="0"/>
    <x v="0"/>
    <x v="1"/>
    <x v="1"/>
    <x v="0"/>
    <x v="0"/>
    <m/>
    <x v="0"/>
    <x v="0"/>
    <x v="0"/>
    <x v="0"/>
    <x v="0"/>
    <x v="0"/>
    <x v="0"/>
    <m/>
    <x v="0"/>
    <x v="0"/>
    <m/>
    <x v="1"/>
    <s v="Primary school"/>
    <x v="2"/>
    <m/>
    <x v="21"/>
    <s v="Yes"/>
    <s v="ANON-51P4-YH1Z-P"/>
    <n v="520041646"/>
    <m/>
    <d v="2025-11-01T14:08:00"/>
    <d v="2025-11-01T14:21:02"/>
    <d v="2025-11-01T14:20:55"/>
    <m/>
  </r>
  <r>
    <n v="277"/>
    <x v="1"/>
    <x v="0"/>
    <x v="0"/>
    <x v="0"/>
    <x v="0"/>
    <x v="0"/>
    <x v="0"/>
    <x v="0"/>
    <x v="0"/>
    <x v="0"/>
    <x v="0"/>
    <x v="0"/>
    <x v="0"/>
    <x v="0"/>
    <x v="0"/>
    <x v="0"/>
    <x v="0"/>
    <x v="0"/>
    <m/>
    <x v="2"/>
    <x v="0"/>
    <x v="2"/>
    <x v="2"/>
    <x v="1"/>
    <m/>
    <x v="0"/>
    <x v="0"/>
    <x v="0"/>
    <x v="0"/>
    <x v="0"/>
    <x v="0"/>
    <x v="0"/>
    <m/>
    <x v="1"/>
    <x v="0"/>
    <x v="0"/>
    <x v="1"/>
    <x v="1"/>
    <x v="0"/>
    <x v="0"/>
    <m/>
    <x v="0"/>
    <x v="0"/>
    <m/>
    <x v="1"/>
    <s v="Primary school"/>
    <x v="2"/>
    <m/>
    <x v="5"/>
    <s v="Yes"/>
    <s v="ANON-51P4-YH1G-3"/>
    <n v="1037000164"/>
    <m/>
    <d v="2025-11-04T09:02:13"/>
    <d v="2025-11-04T09:08:02"/>
    <d v="2025-11-04T09:07:52"/>
    <m/>
  </r>
  <r>
    <n v="278"/>
    <x v="1"/>
    <x v="0"/>
    <x v="0"/>
    <x v="0"/>
    <x v="0"/>
    <x v="0"/>
    <x v="0"/>
    <x v="0"/>
    <x v="0"/>
    <x v="0"/>
    <x v="0"/>
    <x v="0"/>
    <x v="0"/>
    <x v="0"/>
    <x v="0"/>
    <x v="0"/>
    <x v="0"/>
    <x v="0"/>
    <s v="They should turn up without warning."/>
    <x v="1"/>
    <x v="0"/>
    <x v="0"/>
    <x v="1"/>
    <x v="1"/>
    <s v="Every 3/4 years - mixed a response"/>
    <x v="3"/>
    <x v="0"/>
    <x v="1"/>
    <x v="1"/>
    <x v="1"/>
    <x v="0"/>
    <x v="0"/>
    <m/>
    <x v="0"/>
    <x v="2"/>
    <x v="0"/>
    <x v="1"/>
    <x v="1"/>
    <x v="0"/>
    <x v="0"/>
    <m/>
    <x v="0"/>
    <x v="1"/>
    <m/>
    <x v="1"/>
    <s v="Primary school"/>
    <x v="2"/>
    <m/>
    <x v="18"/>
    <s v="Yes"/>
    <s v="ANON-51P4-YH15-H"/>
    <n v="101146892"/>
    <m/>
    <d v="2025-11-04T13:09:30"/>
    <d v="2025-11-04T14:59:45"/>
    <d v="2025-11-04T14:59:28"/>
    <m/>
  </r>
  <r>
    <n v="333"/>
    <x v="1"/>
    <x v="0"/>
    <x v="0"/>
    <x v="0"/>
    <x v="0"/>
    <x v="0"/>
    <x v="0"/>
    <x v="0"/>
    <x v="0"/>
    <x v="0"/>
    <x v="0"/>
    <x v="0"/>
    <x v="0"/>
    <x v="0"/>
    <x v="0"/>
    <x v="0"/>
    <x v="0"/>
    <x v="0"/>
    <m/>
    <x v="1"/>
    <x v="0"/>
    <x v="2"/>
    <x v="2"/>
    <x v="3"/>
    <m/>
    <x v="2"/>
    <x v="0"/>
    <x v="0"/>
    <x v="1"/>
    <x v="1"/>
    <x v="0"/>
    <x v="0"/>
    <m/>
    <x v="2"/>
    <x v="0"/>
    <x v="0"/>
    <x v="0"/>
    <x v="0"/>
    <x v="0"/>
    <x v="0"/>
    <m/>
    <x v="1"/>
    <x v="0"/>
    <m/>
    <x v="1"/>
    <s v="Primary school"/>
    <x v="2"/>
    <m/>
    <x v="12"/>
    <s v="Yes"/>
    <s v="ANON-51P4-YHS3-H"/>
    <n v="14710543"/>
    <m/>
    <d v="2025-11-12T14:44:15"/>
    <d v="2025-11-12T14:47:31"/>
    <d v="2025-11-12T14:47:24"/>
    <m/>
  </r>
  <r>
    <n v="359"/>
    <x v="1"/>
    <x v="0"/>
    <x v="0"/>
    <x v="0"/>
    <x v="0"/>
    <x v="0"/>
    <x v="0"/>
    <x v="0"/>
    <x v="0"/>
    <x v="0"/>
    <x v="0"/>
    <x v="0"/>
    <x v="1"/>
    <x v="0"/>
    <x v="0"/>
    <x v="0"/>
    <x v="0"/>
    <x v="0"/>
    <s v="What things are negatively impacting pupil attainment, e.g. class sizes, distractions in class due to behaviour (by certain individuals), use of phones, bullying etc._x000a_This has been answered based on a secondary school setting."/>
    <x v="1"/>
    <x v="2"/>
    <x v="0"/>
    <x v="0"/>
    <x v="1"/>
    <s v="I feel that 5 years is too long. A lot can happen in that time and a pupil could have started and finished school before an inspection even takes place. Once every 2-3 years, I feel would be more appropriate."/>
    <x v="3"/>
    <x v="0"/>
    <x v="0"/>
    <x v="0"/>
    <x v="1"/>
    <x v="1"/>
    <x v="0"/>
    <s v="Great to have options and therefore maybe more likely to get responses."/>
    <x v="0"/>
    <x v="0"/>
    <x v="0"/>
    <x v="1"/>
    <x v="0"/>
    <x v="0"/>
    <x v="0"/>
    <s v="I think the most important thing is that it is discussed in a class setting so that children are aware. If just given a report, they are likely not to read it."/>
    <x v="0"/>
    <x v="0"/>
    <m/>
    <x v="1"/>
    <s v="Primary school"/>
    <x v="2"/>
    <m/>
    <x v="5"/>
    <s v="Yes"/>
    <s v="ANON-51P4-YGQ8-K"/>
    <n v="155314892"/>
    <m/>
    <d v="2025-11-20T12:34:06"/>
    <d v="2025-11-20T13:02:24"/>
    <d v="2025-11-20T13:02:06"/>
    <m/>
  </r>
  <r>
    <n v="406"/>
    <x v="1"/>
    <x v="0"/>
    <x v="0"/>
    <x v="0"/>
    <x v="0"/>
    <x v="0"/>
    <x v="0"/>
    <x v="1"/>
    <x v="0"/>
    <x v="1"/>
    <x v="0"/>
    <x v="0"/>
    <x v="1"/>
    <x v="2"/>
    <x v="0"/>
    <x v="0"/>
    <x v="2"/>
    <x v="0"/>
    <m/>
    <x v="1"/>
    <x v="0"/>
    <x v="2"/>
    <x v="0"/>
    <x v="1"/>
    <s v="1 years"/>
    <x v="1"/>
    <x v="2"/>
    <x v="0"/>
    <x v="0"/>
    <x v="1"/>
    <x v="0"/>
    <x v="0"/>
    <m/>
    <x v="0"/>
    <x v="0"/>
    <x v="0"/>
    <x v="1"/>
    <x v="1"/>
    <x v="1"/>
    <x v="0"/>
    <m/>
    <x v="0"/>
    <x v="0"/>
    <m/>
    <x v="1"/>
    <s v="Primary school"/>
    <x v="2"/>
    <m/>
    <x v="5"/>
    <s v="Yes"/>
    <s v="ANON-51P4-YGCX-5"/>
    <n v="176173572"/>
    <m/>
    <d v="2025-11-24T11:28:52"/>
    <d v="2025-11-24T11:54:53"/>
    <d v="2025-11-24T11:54:05"/>
    <m/>
  </r>
  <r>
    <n v="483"/>
    <x v="1"/>
    <x v="0"/>
    <x v="0"/>
    <x v="0"/>
    <x v="0"/>
    <x v="0"/>
    <x v="0"/>
    <x v="1"/>
    <x v="0"/>
    <x v="0"/>
    <x v="0"/>
    <x v="1"/>
    <x v="1"/>
    <x v="2"/>
    <x v="0"/>
    <x v="0"/>
    <x v="0"/>
    <x v="0"/>
    <s v="should there be any clubs to get little ones moving and have fun."/>
    <x v="1"/>
    <x v="0"/>
    <x v="1"/>
    <x v="1"/>
    <x v="0"/>
    <s v="Once every 1-5 years I think"/>
    <x v="4"/>
    <x v="2"/>
    <x v="0"/>
    <x v="1"/>
    <x v="1"/>
    <x v="0"/>
    <x v="1"/>
    <m/>
    <x v="1"/>
    <x v="0"/>
    <x v="0"/>
    <x v="0"/>
    <x v="1"/>
    <x v="1"/>
    <x v="0"/>
    <m/>
    <x v="0"/>
    <x v="1"/>
    <m/>
    <x v="1"/>
    <s v="Primary school"/>
    <x v="2"/>
    <m/>
    <x v="10"/>
    <s v="No"/>
    <s v="ANON-51P4-YGBP-V"/>
    <m/>
    <m/>
    <d v="2025-11-26T14:02:30"/>
    <d v="2025-11-26T14:22:34"/>
    <d v="2025-11-26T14:22:27"/>
    <m/>
  </r>
  <r>
    <n v="223"/>
    <x v="1"/>
    <x v="0"/>
    <x v="0"/>
    <x v="0"/>
    <x v="0"/>
    <x v="0"/>
    <x v="0"/>
    <x v="0"/>
    <x v="0"/>
    <x v="0"/>
    <x v="0"/>
    <x v="0"/>
    <x v="0"/>
    <x v="0"/>
    <x v="0"/>
    <x v="0"/>
    <x v="0"/>
    <x v="0"/>
    <s v="Are there any physical hazards of the school building?_x000a_How accurate the performance of the school is during the inspection compared to normal_x000a_How comfortable pupils feel reporting things to their teachers_x000a_Inspectors spending time in social areas at breaks/lunches (canteen)_x000a_How your school deals with bullying and peer-pressure_x000a_How your school keeps you safe and protected from illegal substance use"/>
    <x v="1"/>
    <x v="1"/>
    <x v="0"/>
    <x v="2"/>
    <x v="1"/>
    <s v="Perhaps more frequently (e.g., 2-3 years) so that all pupils will experience an inspection and see the benefits that come as a result of the feedback."/>
    <x v="3"/>
    <x v="1"/>
    <x v="0"/>
    <x v="1"/>
    <x v="1"/>
    <x v="1"/>
    <x v="0"/>
    <s v="Alternative options - prefer a discussion with multiple varied groups of pupils but also all pupils have the opportunity to share via survey. Pupils should get to choose if they want to sign up to the discussions."/>
    <x v="2"/>
    <x v="0"/>
    <x v="0"/>
    <x v="1"/>
    <x v="0"/>
    <x v="0"/>
    <x v="1"/>
    <s v="A range of options so that everyone can access the information."/>
    <x v="0"/>
    <x v="0"/>
    <s v="- more frequent _x000a_- more visible inspectors_x000a_- inspector drop-in sessions for pupils _x000a_- assembly for pupils so inspectors can introduce themselves _x000a_- inspector led (rather than school led)"/>
    <x v="0"/>
    <s v="Secondary school"/>
    <x v="3"/>
    <m/>
    <x v="22"/>
    <s v="Yes"/>
    <s v="ANON-51P4-YHTM-C"/>
    <n v="482780232"/>
    <m/>
    <d v="2025-10-29T11:50:29"/>
    <d v="2025-10-29T12:12:48"/>
    <d v="2025-10-29T12:12:20"/>
    <m/>
  </r>
  <r>
    <n v="26"/>
    <x v="0"/>
    <x v="0"/>
    <x v="0"/>
    <x v="0"/>
    <x v="0"/>
    <x v="0"/>
    <x v="0"/>
    <x v="0"/>
    <x v="0"/>
    <x v="0"/>
    <x v="0"/>
    <x v="2"/>
    <x v="2"/>
    <x v="1"/>
    <x v="1"/>
    <x v="0"/>
    <x v="1"/>
    <x v="0"/>
    <m/>
    <x v="1"/>
    <x v="0"/>
    <x v="1"/>
    <x v="1"/>
    <x v="1"/>
    <m/>
    <x v="3"/>
    <x v="1"/>
    <x v="0"/>
    <x v="0"/>
    <x v="0"/>
    <x v="0"/>
    <x v="0"/>
    <m/>
    <x v="1"/>
    <x v="1"/>
    <x v="1"/>
    <x v="0"/>
    <x v="1"/>
    <x v="0"/>
    <x v="0"/>
    <m/>
    <x v="0"/>
    <x v="0"/>
    <s v="&quot;Mystery learner&quot; - young person sent in pretending to join the school_x000a_&quot;Mystery parent&quot;"/>
    <x v="0"/>
    <s v="Secondary school"/>
    <x v="3"/>
    <m/>
    <x v="1"/>
    <s v="Yes"/>
    <s v="ANON-51P4-YHK8-E"/>
    <n v="1025150629"/>
    <m/>
    <d v="2025-09-17T12:23:46"/>
    <d v="2025-09-17T13:00:00"/>
    <d v="2025-09-17T12:59:32"/>
    <m/>
  </r>
  <r>
    <n v="76"/>
    <x v="1"/>
    <x v="0"/>
    <x v="0"/>
    <x v="0"/>
    <x v="0"/>
    <x v="0"/>
    <x v="0"/>
    <x v="0"/>
    <x v="0"/>
    <x v="0"/>
    <x v="0"/>
    <x v="1"/>
    <x v="0"/>
    <x v="0"/>
    <x v="0"/>
    <x v="0"/>
    <x v="0"/>
    <x v="0"/>
    <s v="- how teachers use language and communicate with pupils in real situations. _x000a_- look at resources that are available."/>
    <x v="1"/>
    <x v="1"/>
    <x v="0"/>
    <x v="0"/>
    <x v="1"/>
    <s v="- maybe a visit after an incident has happened_x000a_- 1 year after a change of headteacher"/>
    <x v="0"/>
    <x v="1"/>
    <x v="0"/>
    <x v="1"/>
    <x v="0"/>
    <x v="0"/>
    <x v="0"/>
    <s v="- hand up questions in classes to ask pupils opinions _x000a_- teachers give opinions of who to choose _x000a_- a variety of types of pupils"/>
    <x v="0"/>
    <x v="0"/>
    <x v="0"/>
    <x v="1"/>
    <x v="1"/>
    <x v="0"/>
    <x v="0"/>
    <s v="A short child friendly language report"/>
    <x v="0"/>
    <x v="0"/>
    <s v="1-1 chats with students _x000a_speaking to pupils in the class not just formal meetings _x000a_making sure to see a range of year groups and subjects _x000a_focus groups less specific or more of them to get a range of topics"/>
    <x v="0"/>
    <s v="Secondary school"/>
    <x v="3"/>
    <m/>
    <x v="15"/>
    <s v="Yes"/>
    <s v="ANON-51P4-YHCT-2"/>
    <n v="284395476"/>
    <m/>
    <d v="2025-10-01T14:18:05"/>
    <d v="2025-10-01T14:41:46"/>
    <d v="2025-10-01T14:41:37"/>
    <m/>
  </r>
  <r>
    <n v="191"/>
    <x v="1"/>
    <x v="0"/>
    <x v="0"/>
    <x v="0"/>
    <x v="2"/>
    <x v="0"/>
    <x v="0"/>
    <x v="0"/>
    <x v="0"/>
    <x v="0"/>
    <x v="0"/>
    <x v="2"/>
    <x v="0"/>
    <x v="0"/>
    <x v="0"/>
    <x v="2"/>
    <x v="0"/>
    <x v="0"/>
    <s v="Make sure the teachers teach the way they do when you’re not there, _x000a_Things like rules to use the toilet. Make sure all teachers do the same thing. They can’t give reflections for silly things."/>
    <x v="1"/>
    <x v="1"/>
    <x v="0"/>
    <x v="0"/>
    <x v="1"/>
    <s v="Have smaller inspections to check in more often"/>
    <x v="3"/>
    <x v="2"/>
    <x v="0"/>
    <x v="1"/>
    <x v="0"/>
    <x v="0"/>
    <x v="0"/>
    <s v="Something quick like in phones or tablets that fine in school. They can tell you what they don’t like or like and you look at them"/>
    <x v="2"/>
    <x v="0"/>
    <x v="0"/>
    <x v="0"/>
    <x v="0"/>
    <x v="0"/>
    <x v="0"/>
    <s v="Slides, not a lot of words but things they saw, what you will say needs done and good things"/>
    <x v="0"/>
    <x v="0"/>
    <s v="Do some online stuff like calls to check in to speak. We can send pictures or videos to you. _x000a_We don’t want to feel scared to say things to you. _x000a_I annoys me that teachers act differently when you are there. Good teachers stsy the same, the bad teachers always pretend. We need to be able to tell you then if they are being normal or not."/>
    <x v="0"/>
    <s v="Secondary school"/>
    <x v="3"/>
    <m/>
    <x v="15"/>
    <s v="Yes"/>
    <s v="ANON-51P4-YHBA-E"/>
    <n v="71746101"/>
    <m/>
    <d v="2025-10-26T14:27:57"/>
    <d v="2025-10-26T14:41:59"/>
    <d v="2025-10-26T14:41:36"/>
    <m/>
  </r>
  <r>
    <n v="94"/>
    <x v="1"/>
    <x v="0"/>
    <x v="0"/>
    <x v="0"/>
    <x v="0"/>
    <x v="0"/>
    <x v="0"/>
    <x v="0"/>
    <x v="0"/>
    <x v="0"/>
    <x v="0"/>
    <x v="1"/>
    <x v="2"/>
    <x v="0"/>
    <x v="0"/>
    <x v="0"/>
    <x v="0"/>
    <x v="0"/>
    <m/>
    <x v="1"/>
    <x v="0"/>
    <x v="0"/>
    <x v="0"/>
    <x v="1"/>
    <s v="Every 3 years"/>
    <x v="3"/>
    <x v="0"/>
    <x v="0"/>
    <x v="1"/>
    <x v="1"/>
    <x v="0"/>
    <x v="0"/>
    <m/>
    <x v="0"/>
    <x v="0"/>
    <x v="1"/>
    <x v="1"/>
    <x v="1"/>
    <x v="0"/>
    <x v="0"/>
    <m/>
    <x v="0"/>
    <x v="0"/>
    <s v="Every year without notice"/>
    <x v="0"/>
    <s v="Secondary school"/>
    <x v="3"/>
    <m/>
    <x v="3"/>
    <s v="Yes"/>
    <s v="ANON-51P4-YHET-4"/>
    <n v="554058355"/>
    <m/>
    <d v="2025-10-08T11:54:34"/>
    <d v="2025-10-08T12:05:25"/>
    <d v="2025-10-08T12:05:21"/>
    <m/>
  </r>
  <r>
    <n v="71"/>
    <x v="1"/>
    <x v="0"/>
    <x v="0"/>
    <x v="0"/>
    <x v="0"/>
    <x v="0"/>
    <x v="0"/>
    <x v="0"/>
    <x v="0"/>
    <x v="0"/>
    <x v="0"/>
    <x v="1"/>
    <x v="0"/>
    <x v="0"/>
    <x v="0"/>
    <x v="0"/>
    <x v="0"/>
    <x v="0"/>
    <m/>
    <x v="1"/>
    <x v="1"/>
    <x v="0"/>
    <x v="1"/>
    <x v="1"/>
    <m/>
    <x v="1"/>
    <x v="1"/>
    <x v="0"/>
    <x v="1"/>
    <x v="1"/>
    <x v="0"/>
    <x v="0"/>
    <m/>
    <x v="1"/>
    <x v="0"/>
    <x v="0"/>
    <x v="1"/>
    <x v="1"/>
    <x v="0"/>
    <x v="0"/>
    <m/>
    <x v="0"/>
    <x v="0"/>
    <s v="Focus on schools with lowest attainment, yearly visits."/>
    <x v="0"/>
    <s v="Secondary school"/>
    <x v="3"/>
    <m/>
    <x v="25"/>
    <s v="Yes"/>
    <s v="ANON-51P4-YHPG-2"/>
    <n v="305079861"/>
    <m/>
    <d v="2025-09-30T14:24:00"/>
    <d v="2025-09-30T14:37:17"/>
    <d v="2025-09-30T14:37:12"/>
    <m/>
  </r>
  <r>
    <n v="10"/>
    <x v="1"/>
    <x v="0"/>
    <x v="0"/>
    <x v="0"/>
    <x v="0"/>
    <x v="0"/>
    <x v="0"/>
    <x v="0"/>
    <x v="0"/>
    <x v="0"/>
    <x v="0"/>
    <x v="0"/>
    <x v="2"/>
    <x v="0"/>
    <x v="0"/>
    <x v="0"/>
    <x v="0"/>
    <x v="0"/>
    <s v="Resources available to support children with additional needs._x000a_Review how money is spent in school to make sure it is correctly spent to support us."/>
    <x v="1"/>
    <x v="0"/>
    <x v="1"/>
    <x v="1"/>
    <x v="1"/>
    <s v="Once per school"/>
    <x v="1"/>
    <x v="0"/>
    <x v="2"/>
    <x v="1"/>
    <x v="1"/>
    <x v="0"/>
    <x v="0"/>
    <s v="In person discussion. Not online."/>
    <x v="1"/>
    <x v="0"/>
    <x v="0"/>
    <x v="0"/>
    <x v="0"/>
    <x v="0"/>
    <x v="0"/>
    <m/>
    <x v="0"/>
    <x v="0"/>
    <s v="Give children the option of a form or a discussion. We are all different a quite kid may prefer a from, others prefer to talk it out."/>
    <x v="0"/>
    <s v="Secondary school"/>
    <x v="3"/>
    <m/>
    <x v="16"/>
    <s v="Yes"/>
    <s v="ANON-51P4-YHQ9-N"/>
    <n v="971977631"/>
    <m/>
    <d v="2025-09-04T20:03:52"/>
    <d v="2025-09-04T20:19:32"/>
    <d v="2025-09-04T20:18:57"/>
    <m/>
  </r>
  <r>
    <n v="226"/>
    <x v="1"/>
    <x v="0"/>
    <x v="0"/>
    <x v="0"/>
    <x v="0"/>
    <x v="0"/>
    <x v="0"/>
    <x v="0"/>
    <x v="0"/>
    <x v="0"/>
    <x v="0"/>
    <x v="0"/>
    <x v="0"/>
    <x v="0"/>
    <x v="0"/>
    <x v="0"/>
    <x v="0"/>
    <x v="0"/>
    <s v="How well your School encompasses different type of sports"/>
    <x v="2"/>
    <x v="0"/>
    <x v="0"/>
    <x v="2"/>
    <x v="1"/>
    <s v="No"/>
    <x v="3"/>
    <x v="0"/>
    <x v="0"/>
    <x v="0"/>
    <x v="0"/>
    <x v="0"/>
    <x v="0"/>
    <m/>
    <x v="2"/>
    <x v="0"/>
    <x v="0"/>
    <x v="0"/>
    <x v="1"/>
    <x v="0"/>
    <x v="1"/>
    <s v="A short Poster that is able to be pinned on to walls._x000a__x000a_That is Clear Conscience And easy to read."/>
    <x v="0"/>
    <x v="1"/>
    <s v="I believe that in the future inspections should be at a short notice involving students of the school to show the real school without giving time for Staff to fix/prepare the school for the inspection."/>
    <x v="0"/>
    <s v="Secondary school"/>
    <x v="3"/>
    <m/>
    <x v="5"/>
    <s v="Yes"/>
    <s v="ANON-51P4-YHTW-P"/>
    <n v="953290765"/>
    <m/>
    <d v="2025-10-29T17:00:39"/>
    <d v="2025-10-29T17:26:08"/>
    <d v="2025-10-29T17:25:48"/>
    <m/>
  </r>
  <r>
    <n v="105"/>
    <x v="1"/>
    <x v="0"/>
    <x v="0"/>
    <x v="0"/>
    <x v="0"/>
    <x v="0"/>
    <x v="0"/>
    <x v="0"/>
    <x v="0"/>
    <x v="0"/>
    <x v="0"/>
    <x v="0"/>
    <x v="0"/>
    <x v="0"/>
    <x v="0"/>
    <x v="0"/>
    <x v="0"/>
    <x v="0"/>
    <m/>
    <x v="1"/>
    <x v="2"/>
    <x v="0"/>
    <x v="2"/>
    <x v="1"/>
    <m/>
    <x v="1"/>
    <x v="0"/>
    <x v="0"/>
    <x v="1"/>
    <x v="1"/>
    <x v="0"/>
    <x v="0"/>
    <m/>
    <x v="1"/>
    <x v="0"/>
    <x v="0"/>
    <x v="0"/>
    <x v="0"/>
    <x v="0"/>
    <x v="0"/>
    <m/>
    <x v="0"/>
    <x v="0"/>
    <s v="I believe we should have a better explanation of what the inspections are so we have a better understanding of who our guests are and what they are doing."/>
    <x v="0"/>
    <s v="Secondary school"/>
    <x v="3"/>
    <m/>
    <x v="20"/>
    <s v="Yes"/>
    <s v="ANON-51P4-YHEK-U"/>
    <n v="967182889"/>
    <m/>
    <d v="2025-10-08T14:16:33"/>
    <d v="2025-10-08T14:37:56"/>
    <d v="2025-10-08T14:37:46"/>
    <m/>
  </r>
  <r>
    <n v="95"/>
    <x v="1"/>
    <x v="2"/>
    <x v="1"/>
    <x v="0"/>
    <x v="0"/>
    <x v="0"/>
    <x v="0"/>
    <x v="2"/>
    <x v="0"/>
    <x v="0"/>
    <x v="0"/>
    <x v="1"/>
    <x v="0"/>
    <x v="2"/>
    <x v="3"/>
    <x v="0"/>
    <x v="2"/>
    <x v="0"/>
    <s v="Im not sure if this fits the question, but they should ask the pupils if the teachers and adults behave extremely differently when the inspectors in school"/>
    <x v="1"/>
    <x v="2"/>
    <x v="1"/>
    <x v="1"/>
    <x v="1"/>
    <s v="I think that it should be every couple of years"/>
    <x v="3"/>
    <x v="1"/>
    <x v="0"/>
    <x v="1"/>
    <x v="1"/>
    <x v="0"/>
    <x v="0"/>
    <s v="I feel that if it’s an online questionnaire then people just won’t do it or won’t care about it"/>
    <x v="1"/>
    <x v="0"/>
    <x v="1"/>
    <x v="0"/>
    <x v="1"/>
    <x v="0"/>
    <x v="0"/>
    <m/>
    <x v="0"/>
    <x v="0"/>
    <s v="I feel like when you give schools a lot of notice about when going to inspect the schools then they could be completely different to what they are like on a day to day basis"/>
    <x v="0"/>
    <s v="Secondary school"/>
    <x v="3"/>
    <m/>
    <x v="3"/>
    <s v="Yes"/>
    <s v="ANON-51P4-YHEP-Z"/>
    <n v="174918091"/>
    <m/>
    <d v="2025-10-08T11:54:15"/>
    <d v="2025-10-08T12:06:04"/>
    <d v="2025-10-08T12:05:54"/>
    <m/>
  </r>
  <r>
    <n v="104"/>
    <x v="1"/>
    <x v="0"/>
    <x v="0"/>
    <x v="0"/>
    <x v="0"/>
    <x v="0"/>
    <x v="0"/>
    <x v="0"/>
    <x v="0"/>
    <x v="0"/>
    <x v="0"/>
    <x v="0"/>
    <x v="0"/>
    <x v="0"/>
    <x v="0"/>
    <x v="0"/>
    <x v="0"/>
    <x v="0"/>
    <s v="How well pupils are informed about their current level and the reasons of that level/grade"/>
    <x v="1"/>
    <x v="0"/>
    <x v="0"/>
    <x v="0"/>
    <x v="1"/>
    <s v="I feel like even 5 years is too much I would cut it down to 2 years if possible"/>
    <x v="3"/>
    <x v="1"/>
    <x v="0"/>
    <x v="0"/>
    <x v="1"/>
    <x v="0"/>
    <x v="1"/>
    <s v="I think an assembly where pupils can scan a qr code and share their ideas"/>
    <x v="1"/>
    <x v="0"/>
    <x v="0"/>
    <x v="0"/>
    <x v="0"/>
    <x v="0"/>
    <x v="0"/>
    <s v="An assembly so that all the pupils can be informed"/>
    <x v="0"/>
    <x v="0"/>
    <s v="I feel that all pupils should be made aware of what the inspection means, why it is important and I feel there should be given a full report to the pupils of what the school is doing well and what could be better so that the pupils can help achieve these goals and help the teachers make the school better"/>
    <x v="0"/>
    <s v="Secondary school"/>
    <x v="3"/>
    <m/>
    <x v="20"/>
    <s v="Yes"/>
    <s v="ANON-51P4-YHE8-8"/>
    <n v="247501743"/>
    <m/>
    <d v="2025-10-08T14:13:11"/>
    <d v="2025-10-08T14:37:34"/>
    <d v="2025-10-08T14:37:13"/>
    <m/>
  </r>
  <r>
    <n v="402"/>
    <x v="1"/>
    <x v="0"/>
    <x v="0"/>
    <x v="0"/>
    <x v="1"/>
    <x v="1"/>
    <x v="2"/>
    <x v="2"/>
    <x v="0"/>
    <x v="0"/>
    <x v="0"/>
    <x v="1"/>
    <x v="2"/>
    <x v="0"/>
    <x v="3"/>
    <x v="0"/>
    <x v="1"/>
    <x v="0"/>
    <s v="Behaviour in schools is poor. There needs to be a big attempt to raise the standard of this with a consequences based system."/>
    <x v="3"/>
    <x v="1"/>
    <x v="0"/>
    <x v="1"/>
    <x v="1"/>
    <s v="Every 2 to 3 years."/>
    <x v="3"/>
    <x v="1"/>
    <x v="1"/>
    <x v="0"/>
    <x v="0"/>
    <x v="0"/>
    <x v="0"/>
    <m/>
    <x v="0"/>
    <x v="1"/>
    <x v="0"/>
    <x v="0"/>
    <x v="1"/>
    <x v="0"/>
    <x v="1"/>
    <s v="What's wrong with the main report? Why do you think we can't read it?"/>
    <x v="0"/>
    <x v="3"/>
    <s v="I have family in England and the system there works really well. Why not copy it?"/>
    <x v="0"/>
    <s v="Secondary school"/>
    <x v="3"/>
    <m/>
    <x v="2"/>
    <s v="Yes"/>
    <s v="ANON-51P4-YGE7-6"/>
    <n v="28326040"/>
    <m/>
    <d v="2025-11-24T11:47:07"/>
    <d v="2025-11-24T11:52:53"/>
    <d v="2025-11-24T11:52:49"/>
    <m/>
  </r>
  <r>
    <n v="86"/>
    <x v="1"/>
    <x v="0"/>
    <x v="0"/>
    <x v="0"/>
    <x v="0"/>
    <x v="0"/>
    <x v="0"/>
    <x v="0"/>
    <x v="0"/>
    <x v="0"/>
    <x v="0"/>
    <x v="0"/>
    <x v="0"/>
    <x v="0"/>
    <x v="0"/>
    <x v="0"/>
    <x v="0"/>
    <x v="0"/>
    <m/>
    <x v="1"/>
    <x v="0"/>
    <x v="1"/>
    <x v="0"/>
    <x v="1"/>
    <m/>
    <x v="3"/>
    <x v="0"/>
    <x v="0"/>
    <x v="1"/>
    <x v="1"/>
    <x v="0"/>
    <x v="0"/>
    <m/>
    <x v="1"/>
    <x v="0"/>
    <x v="0"/>
    <x v="0"/>
    <x v="1"/>
    <x v="0"/>
    <x v="1"/>
    <s v="A presentation presented by pcs."/>
    <x v="0"/>
    <x v="0"/>
    <s v="I think children should help inspect the school like they go around different schools alongside the actual inspectors and give their thoughts and opinions on how the school is getting on"/>
    <x v="0"/>
    <s v="Secondary school"/>
    <x v="3"/>
    <m/>
    <x v="5"/>
    <s v="Yes"/>
    <s v="ANON-51P4-YHCF-M"/>
    <n v="447133262"/>
    <m/>
    <d v="2025-10-02T14:29:09"/>
    <d v="2025-10-02T15:10:56"/>
    <d v="2025-10-02T15:09:36"/>
    <m/>
  </r>
  <r>
    <n v="85"/>
    <x v="1"/>
    <x v="0"/>
    <x v="0"/>
    <x v="0"/>
    <x v="0"/>
    <x v="0"/>
    <x v="0"/>
    <x v="0"/>
    <x v="0"/>
    <x v="0"/>
    <x v="0"/>
    <x v="0"/>
    <x v="0"/>
    <x v="0"/>
    <x v="0"/>
    <x v="0"/>
    <x v="0"/>
    <x v="0"/>
    <m/>
    <x v="1"/>
    <x v="0"/>
    <x v="0"/>
    <x v="1"/>
    <x v="3"/>
    <s v="I think that inspections should take place around every 7 years but if on the school's last inspection and they didn't do well enough then they should get another inspection sooner than in 7 years time."/>
    <x v="2"/>
    <x v="0"/>
    <x v="0"/>
    <x v="1"/>
    <x v="1"/>
    <x v="1"/>
    <x v="0"/>
    <m/>
    <x v="1"/>
    <x v="0"/>
    <x v="0"/>
    <x v="1"/>
    <x v="0"/>
    <x v="0"/>
    <x v="0"/>
    <m/>
    <x v="0"/>
    <x v="0"/>
    <s v="I think children should help to inspect the school alongside the actual inspectors because then they can give some of their thoughts on how their school is getting on."/>
    <x v="0"/>
    <s v="Secondary school"/>
    <x v="3"/>
    <m/>
    <x v="5"/>
    <s v="Yes"/>
    <s v="ANON-51P4-YHC8-6"/>
    <n v="7604871"/>
    <m/>
    <d v="2025-10-02T14:30:21"/>
    <d v="2025-10-02T15:10:55"/>
    <d v="2025-10-02T15:09:08"/>
    <m/>
  </r>
  <r>
    <n v="165"/>
    <x v="1"/>
    <x v="1"/>
    <x v="0"/>
    <x v="0"/>
    <x v="0"/>
    <x v="2"/>
    <x v="0"/>
    <x v="0"/>
    <x v="0"/>
    <x v="0"/>
    <x v="0"/>
    <x v="2"/>
    <x v="1"/>
    <x v="0"/>
    <x v="0"/>
    <x v="0"/>
    <x v="0"/>
    <x v="2"/>
    <m/>
    <x v="1"/>
    <x v="1"/>
    <x v="0"/>
    <x v="0"/>
    <x v="1"/>
    <m/>
    <x v="0"/>
    <x v="0"/>
    <x v="0"/>
    <x v="0"/>
    <x v="1"/>
    <x v="1"/>
    <x v="0"/>
    <m/>
    <x v="0"/>
    <x v="0"/>
    <x v="1"/>
    <x v="0"/>
    <x v="1"/>
    <x v="0"/>
    <x v="0"/>
    <m/>
    <x v="0"/>
    <x v="0"/>
    <s v="i think schools should be told about an hour before the inspector comes. so they cant hide all there problems as a school."/>
    <x v="0"/>
    <s v="Secondary school"/>
    <x v="3"/>
    <m/>
    <x v="5"/>
    <s v="Yes"/>
    <s v="ANON-51P4-YHAW-3"/>
    <n v="1068655093"/>
    <m/>
    <d v="2025-10-23T12:37:48"/>
    <d v="2025-10-23T12:45:34"/>
    <d v="2025-10-23T12:45:23"/>
    <m/>
  </r>
  <r>
    <n v="392"/>
    <x v="1"/>
    <x v="0"/>
    <x v="0"/>
    <x v="0"/>
    <x v="0"/>
    <x v="0"/>
    <x v="0"/>
    <x v="0"/>
    <x v="0"/>
    <x v="0"/>
    <x v="0"/>
    <x v="0"/>
    <x v="0"/>
    <x v="0"/>
    <x v="0"/>
    <x v="0"/>
    <x v="0"/>
    <x v="0"/>
    <s v="At the classes and the toilets and the offices"/>
    <x v="1"/>
    <x v="0"/>
    <x v="0"/>
    <x v="0"/>
    <x v="1"/>
    <m/>
    <x v="3"/>
    <x v="0"/>
    <x v="0"/>
    <x v="0"/>
    <x v="0"/>
    <x v="0"/>
    <x v="0"/>
    <s v="To be respectful"/>
    <x v="0"/>
    <x v="2"/>
    <x v="0"/>
    <x v="0"/>
    <x v="1"/>
    <x v="1"/>
    <x v="0"/>
    <m/>
    <x v="0"/>
    <x v="0"/>
    <s v="Idk"/>
    <x v="0"/>
    <s v="Secondary school"/>
    <x v="3"/>
    <m/>
    <x v="26"/>
    <s v="No"/>
    <s v="ANON-51P4-YGP3-D"/>
    <m/>
    <m/>
    <d v="2025-11-24T11:14:53"/>
    <d v="2025-11-24T11:17:19"/>
    <d v="2025-11-24T11:17:14"/>
    <m/>
  </r>
  <r>
    <n v="142"/>
    <x v="0"/>
    <x v="2"/>
    <x v="2"/>
    <x v="1"/>
    <x v="2"/>
    <x v="2"/>
    <x v="1"/>
    <x v="1"/>
    <x v="1"/>
    <x v="1"/>
    <x v="2"/>
    <x v="2"/>
    <x v="1"/>
    <x v="2"/>
    <x v="1"/>
    <x v="2"/>
    <x v="2"/>
    <x v="2"/>
    <s v="i don't know soz?"/>
    <x v="2"/>
    <x v="0"/>
    <x v="2"/>
    <x v="2"/>
    <x v="0"/>
    <s v="i don't know?"/>
    <x v="4"/>
    <x v="2"/>
    <x v="2"/>
    <x v="1"/>
    <x v="0"/>
    <x v="0"/>
    <x v="1"/>
    <s v="i don't know?"/>
    <x v="2"/>
    <x v="2"/>
    <x v="0"/>
    <x v="0"/>
    <x v="1"/>
    <x v="0"/>
    <x v="1"/>
    <s v="not sure?"/>
    <x v="1"/>
    <x v="1"/>
    <s v="idk?"/>
    <x v="0"/>
    <s v="Secondary school"/>
    <x v="3"/>
    <m/>
    <x v="5"/>
    <s v="Yes"/>
    <s v="ANON-51P4-YHUR-J"/>
    <n v="203415127"/>
    <m/>
    <d v="2025-10-22T09:12:46"/>
    <d v="2025-10-22T09:21:30"/>
    <d v="2025-10-22T09:21:06"/>
    <m/>
  </r>
  <r>
    <n v="181"/>
    <x v="1"/>
    <x v="0"/>
    <x v="0"/>
    <x v="1"/>
    <x v="2"/>
    <x v="0"/>
    <x v="0"/>
    <x v="0"/>
    <x v="1"/>
    <x v="0"/>
    <x v="2"/>
    <x v="0"/>
    <x v="1"/>
    <x v="0"/>
    <x v="1"/>
    <x v="2"/>
    <x v="0"/>
    <x v="0"/>
    <s v="I'm not sure i don't think so."/>
    <x v="1"/>
    <x v="2"/>
    <x v="2"/>
    <x v="1"/>
    <x v="1"/>
    <s v="I don't think it needs to be too often but it still needs to just in case."/>
    <x v="1"/>
    <x v="0"/>
    <x v="0"/>
    <x v="1"/>
    <x v="1"/>
    <x v="0"/>
    <x v="0"/>
    <m/>
    <x v="2"/>
    <x v="2"/>
    <x v="0"/>
    <x v="1"/>
    <x v="1"/>
    <x v="1"/>
    <x v="0"/>
    <m/>
    <x v="0"/>
    <x v="1"/>
    <s v="I'm nor sure"/>
    <x v="0"/>
    <s v="Secondary school"/>
    <x v="3"/>
    <m/>
    <x v="5"/>
    <s v="Yes"/>
    <s v="ANON-51P4-YHB4-1"/>
    <n v="201584392"/>
    <m/>
    <d v="2025-10-23T12:40:00"/>
    <d v="2025-10-23T12:59:30"/>
    <d v="2025-10-23T12:59:07"/>
    <m/>
  </r>
  <r>
    <n v="182"/>
    <x v="1"/>
    <x v="0"/>
    <x v="0"/>
    <x v="1"/>
    <x v="2"/>
    <x v="0"/>
    <x v="0"/>
    <x v="0"/>
    <x v="1"/>
    <x v="0"/>
    <x v="2"/>
    <x v="0"/>
    <x v="1"/>
    <x v="0"/>
    <x v="1"/>
    <x v="2"/>
    <x v="0"/>
    <x v="0"/>
    <s v="im not sure i don't think so."/>
    <x v="1"/>
    <x v="2"/>
    <x v="2"/>
    <x v="1"/>
    <x v="1"/>
    <s v="i don't think it needs to be too often but it still needs it just in case."/>
    <x v="1"/>
    <x v="0"/>
    <x v="0"/>
    <x v="1"/>
    <x v="1"/>
    <x v="0"/>
    <x v="0"/>
    <m/>
    <x v="2"/>
    <x v="2"/>
    <x v="0"/>
    <x v="1"/>
    <x v="1"/>
    <x v="1"/>
    <x v="0"/>
    <m/>
    <x v="0"/>
    <x v="1"/>
    <s v="i'm not sure."/>
    <x v="0"/>
    <s v="Secondary school"/>
    <x v="3"/>
    <m/>
    <x v="5"/>
    <s v="Yes"/>
    <s v="ANON-51P4-YHBC-G"/>
    <n v="118846418"/>
    <m/>
    <d v="2025-10-23T12:40:03"/>
    <d v="2025-10-23T12:59:32"/>
    <d v="2025-10-23T12:59:07"/>
    <m/>
  </r>
  <r>
    <n v="128"/>
    <x v="1"/>
    <x v="0"/>
    <x v="0"/>
    <x v="0"/>
    <x v="0"/>
    <x v="0"/>
    <x v="0"/>
    <x v="0"/>
    <x v="0"/>
    <x v="0"/>
    <x v="0"/>
    <x v="2"/>
    <x v="0"/>
    <x v="0"/>
    <x v="1"/>
    <x v="0"/>
    <x v="0"/>
    <x v="0"/>
    <s v="I think inspectors should also look at how students’ ideas are listened to, how schools let us be creative and do things we enjoy, and how schools help us get ready for life after school. They should also see how schools work with the community and charities, like volunteering or doing the Duke of Edinburgh’s Award, which helps us learn teamwork and responsibility."/>
    <x v="1"/>
    <x v="2"/>
    <x v="2"/>
    <x v="0"/>
    <x v="1"/>
    <s v="Yes I think if possible once every year because it’s important the schools are held to standard as much as possible. As well as this i would just like to add on the last questions I think normal teachers should get their input not just higher up because they are usually the ones who impact the students the greatest."/>
    <x v="0"/>
    <x v="1"/>
    <x v="0"/>
    <x v="1"/>
    <x v="1"/>
    <x v="0"/>
    <x v="0"/>
    <s v="Pull out 2 students from the same set at different times and do this for every year ( so about 10 per year ) and get their opinion so you get a wide range of voices"/>
    <x v="1"/>
    <x v="0"/>
    <x v="1"/>
    <x v="0"/>
    <x v="0"/>
    <x v="0"/>
    <x v="0"/>
    <m/>
    <x v="0"/>
    <x v="0"/>
    <s v="Make sure to get the opinions of loads of students and lower down teachers as they get affected far more. Have inspectors sit I’m on s3 and above classes to see the way the n4 to advanced higher curriculum is bieng taught. Ask about not just education but when interviewing students the rights respect and experiences they’ve had. Put out a short forms to the P.S.E classes to make sure you get an all rounded perspective. Look more at the clubs and initiative taken by students and give those teachers more credit if bieng done well. Look at equal opportunity for everyone."/>
    <x v="0"/>
    <s v="Secondary school"/>
    <x v="3"/>
    <m/>
    <x v="20"/>
    <s v="No"/>
    <s v="ANON-51P4-YHDZ-9"/>
    <m/>
    <m/>
    <d v="2025-10-10T12:11:18"/>
    <d v="2025-10-10T13:58:11"/>
    <d v="2025-10-10T13:58:02"/>
    <m/>
  </r>
  <r>
    <n v="198"/>
    <x v="1"/>
    <x v="0"/>
    <x v="0"/>
    <x v="0"/>
    <x v="0"/>
    <x v="0"/>
    <x v="0"/>
    <x v="0"/>
    <x v="0"/>
    <x v="0"/>
    <x v="0"/>
    <x v="0"/>
    <x v="0"/>
    <x v="0"/>
    <x v="0"/>
    <x v="0"/>
    <x v="0"/>
    <x v="0"/>
    <s v="What the school does to improve and promote positive relationships between pupils and teachers, pupil friendships."/>
    <x v="1"/>
    <x v="0"/>
    <x v="0"/>
    <x v="0"/>
    <x v="1"/>
    <m/>
    <x v="1"/>
    <x v="1"/>
    <x v="0"/>
    <x v="1"/>
    <x v="1"/>
    <x v="0"/>
    <x v="0"/>
    <m/>
    <x v="1"/>
    <x v="0"/>
    <x v="0"/>
    <x v="1"/>
    <x v="1"/>
    <x v="0"/>
    <x v="0"/>
    <m/>
    <x v="0"/>
    <x v="0"/>
    <s v="Making the inspections a more friendly process, because currently they feel very professional and you cant truly act like you normally do around the inspectors."/>
    <x v="0"/>
    <s v="Secondary school"/>
    <x v="3"/>
    <m/>
    <x v="9"/>
    <s v="Yes"/>
    <s v="ANON-51P4-YHVZ-U"/>
    <n v="293713046"/>
    <m/>
    <d v="2025-10-29T08:53:31"/>
    <d v="2025-10-29T09:01:11"/>
    <d v="2025-10-29T09:00:45"/>
    <m/>
  </r>
  <r>
    <n v="139"/>
    <x v="1"/>
    <x v="0"/>
    <x v="0"/>
    <x v="0"/>
    <x v="2"/>
    <x v="2"/>
    <x v="0"/>
    <x v="0"/>
    <x v="1"/>
    <x v="0"/>
    <x v="0"/>
    <x v="1"/>
    <x v="0"/>
    <x v="0"/>
    <x v="0"/>
    <x v="0"/>
    <x v="2"/>
    <x v="2"/>
    <s v="no"/>
    <x v="1"/>
    <x v="0"/>
    <x v="2"/>
    <x v="1"/>
    <x v="0"/>
    <s v="no"/>
    <x v="0"/>
    <x v="0"/>
    <x v="0"/>
    <x v="1"/>
    <x v="1"/>
    <x v="0"/>
    <x v="0"/>
    <m/>
    <x v="2"/>
    <x v="0"/>
    <x v="0"/>
    <x v="0"/>
    <x v="0"/>
    <x v="0"/>
    <x v="0"/>
    <m/>
    <x v="0"/>
    <x v="0"/>
    <s v="no"/>
    <x v="0"/>
    <s v="Secondary school"/>
    <x v="3"/>
    <m/>
    <x v="5"/>
    <s v="No"/>
    <s v="ANON-51P4-YHUV-P"/>
    <m/>
    <m/>
    <d v="2025-10-22T09:12:41"/>
    <d v="2025-10-22T09:18:42"/>
    <d v="2025-10-22T09:18:14"/>
    <m/>
  </r>
  <r>
    <n v="141"/>
    <x v="0"/>
    <x v="0"/>
    <x v="0"/>
    <x v="1"/>
    <x v="2"/>
    <x v="0"/>
    <x v="0"/>
    <x v="0"/>
    <x v="0"/>
    <x v="1"/>
    <x v="0"/>
    <x v="0"/>
    <x v="1"/>
    <x v="0"/>
    <x v="0"/>
    <x v="2"/>
    <x v="0"/>
    <x v="0"/>
    <s v="no"/>
    <x v="1"/>
    <x v="2"/>
    <x v="2"/>
    <x v="1"/>
    <x v="1"/>
    <s v="no"/>
    <x v="4"/>
    <x v="2"/>
    <x v="0"/>
    <x v="1"/>
    <x v="1"/>
    <x v="0"/>
    <x v="0"/>
    <m/>
    <x v="2"/>
    <x v="2"/>
    <x v="0"/>
    <x v="0"/>
    <x v="0"/>
    <x v="0"/>
    <x v="0"/>
    <m/>
    <x v="0"/>
    <x v="1"/>
    <s v="no"/>
    <x v="0"/>
    <s v="Secondary school"/>
    <x v="3"/>
    <m/>
    <x v="5"/>
    <s v="No"/>
    <s v="ANON-51P4-YHUW-Q"/>
    <m/>
    <m/>
    <d v="2025-10-22T09:11:03"/>
    <d v="2025-10-22T09:19:24"/>
    <d v="2025-10-22T09:19:19"/>
    <m/>
  </r>
  <r>
    <n v="152"/>
    <x v="1"/>
    <x v="0"/>
    <x v="0"/>
    <x v="0"/>
    <x v="0"/>
    <x v="0"/>
    <x v="0"/>
    <x v="0"/>
    <x v="0"/>
    <x v="0"/>
    <x v="0"/>
    <x v="0"/>
    <x v="0"/>
    <x v="0"/>
    <x v="0"/>
    <x v="0"/>
    <x v="0"/>
    <x v="0"/>
    <s v="no"/>
    <x v="1"/>
    <x v="0"/>
    <x v="2"/>
    <x v="2"/>
    <x v="1"/>
    <s v="no"/>
    <x v="0"/>
    <x v="0"/>
    <x v="0"/>
    <x v="0"/>
    <x v="0"/>
    <x v="0"/>
    <x v="0"/>
    <m/>
    <x v="2"/>
    <x v="2"/>
    <x v="1"/>
    <x v="0"/>
    <x v="1"/>
    <x v="0"/>
    <x v="0"/>
    <m/>
    <x v="0"/>
    <x v="1"/>
    <s v="no"/>
    <x v="0"/>
    <s v="Secondary school"/>
    <x v="3"/>
    <m/>
    <x v="5"/>
    <s v="Yes"/>
    <s v="ANON-51P4-YHU3-K"/>
    <n v="39560102"/>
    <m/>
    <d v="2025-10-22T09:12:28"/>
    <d v="2025-10-22T09:24:18"/>
    <d v="2025-10-22T09:23:54"/>
    <m/>
  </r>
  <r>
    <n v="176"/>
    <x v="1"/>
    <x v="0"/>
    <x v="0"/>
    <x v="0"/>
    <x v="2"/>
    <x v="0"/>
    <x v="0"/>
    <x v="0"/>
    <x v="0"/>
    <x v="0"/>
    <x v="0"/>
    <x v="1"/>
    <x v="0"/>
    <x v="0"/>
    <x v="0"/>
    <x v="0"/>
    <x v="0"/>
    <x v="0"/>
    <m/>
    <x v="1"/>
    <x v="1"/>
    <x v="1"/>
    <x v="1"/>
    <x v="0"/>
    <s v="they should be inspected every year to make sure the school is up to standards"/>
    <x v="0"/>
    <x v="1"/>
    <x v="1"/>
    <x v="1"/>
    <x v="1"/>
    <x v="0"/>
    <x v="0"/>
    <s v="idk"/>
    <x v="0"/>
    <x v="1"/>
    <x v="0"/>
    <x v="0"/>
    <x v="0"/>
    <x v="0"/>
    <x v="0"/>
    <s v="it shouldint matter what the students think it only matters aout the inspectors 67"/>
    <x v="0"/>
    <x v="3"/>
    <s v="no"/>
    <x v="0"/>
    <s v="Secondary school"/>
    <x v="3"/>
    <m/>
    <x v="5"/>
    <s v="Yes"/>
    <s v="ANON-51P4-YHB2-Y"/>
    <n v="269844197"/>
    <m/>
    <d v="2025-10-23T12:42:17"/>
    <d v="2025-10-23T12:55:20"/>
    <d v="2025-10-23T12:55:07"/>
    <m/>
  </r>
  <r>
    <n v="385"/>
    <x v="1"/>
    <x v="0"/>
    <x v="0"/>
    <x v="0"/>
    <x v="0"/>
    <x v="0"/>
    <x v="0"/>
    <x v="0"/>
    <x v="0"/>
    <x v="0"/>
    <x v="0"/>
    <x v="0"/>
    <x v="0"/>
    <x v="0"/>
    <x v="0"/>
    <x v="0"/>
    <x v="0"/>
    <x v="0"/>
    <s v="no"/>
    <x v="1"/>
    <x v="1"/>
    <x v="2"/>
    <x v="0"/>
    <x v="1"/>
    <s v="no"/>
    <x v="3"/>
    <x v="1"/>
    <x v="0"/>
    <x v="0"/>
    <x v="0"/>
    <x v="0"/>
    <x v="0"/>
    <s v="no"/>
    <x v="1"/>
    <x v="0"/>
    <x v="0"/>
    <x v="0"/>
    <x v="0"/>
    <x v="0"/>
    <x v="0"/>
    <m/>
    <x v="0"/>
    <x v="0"/>
    <s v="no"/>
    <x v="0"/>
    <s v="Secondary school"/>
    <x v="3"/>
    <m/>
    <x v="1"/>
    <s v="Yes"/>
    <s v="ANON-51P4-YGWR-K"/>
    <n v="772354053"/>
    <m/>
    <d v="2025-11-24T10:53:26"/>
    <d v="2025-11-24T11:00:51"/>
    <d v="2025-11-24T11:00:30"/>
    <m/>
  </r>
  <r>
    <n v="387"/>
    <x v="2"/>
    <x v="1"/>
    <x v="1"/>
    <x v="2"/>
    <x v="1"/>
    <x v="1"/>
    <x v="2"/>
    <x v="2"/>
    <x v="2"/>
    <x v="3"/>
    <x v="1"/>
    <x v="1"/>
    <x v="2"/>
    <x v="1"/>
    <x v="3"/>
    <x v="1"/>
    <x v="1"/>
    <x v="1"/>
    <s v="No"/>
    <x v="0"/>
    <x v="1"/>
    <x v="1"/>
    <x v="1"/>
    <x v="0"/>
    <s v="no"/>
    <x v="4"/>
    <x v="1"/>
    <x v="1"/>
    <x v="1"/>
    <x v="0"/>
    <x v="1"/>
    <x v="0"/>
    <m/>
    <x v="1"/>
    <x v="1"/>
    <x v="0"/>
    <x v="0"/>
    <x v="0"/>
    <x v="0"/>
    <x v="0"/>
    <m/>
    <x v="3"/>
    <x v="3"/>
    <s v="no"/>
    <x v="0"/>
    <s v="Secondary school"/>
    <x v="3"/>
    <m/>
    <x v="1"/>
    <s v="Yes"/>
    <s v="ANON-51P4-YGPC-W"/>
    <n v="159100859"/>
    <m/>
    <d v="2025-11-24T10:53:41"/>
    <d v="2025-11-24T11:03:02"/>
    <d v="2025-11-24T11:02:50"/>
    <m/>
  </r>
  <r>
    <n v="140"/>
    <x v="0"/>
    <x v="0"/>
    <x v="0"/>
    <x v="1"/>
    <x v="2"/>
    <x v="0"/>
    <x v="0"/>
    <x v="1"/>
    <x v="0"/>
    <x v="0"/>
    <x v="0"/>
    <x v="0"/>
    <x v="0"/>
    <x v="2"/>
    <x v="0"/>
    <x v="0"/>
    <x v="0"/>
    <x v="0"/>
    <s v="no"/>
    <x v="1"/>
    <x v="2"/>
    <x v="2"/>
    <x v="0"/>
    <x v="1"/>
    <s v="no"/>
    <x v="1"/>
    <x v="0"/>
    <x v="1"/>
    <x v="0"/>
    <x v="0"/>
    <x v="0"/>
    <x v="0"/>
    <m/>
    <x v="2"/>
    <x v="2"/>
    <x v="0"/>
    <x v="0"/>
    <x v="1"/>
    <x v="1"/>
    <x v="0"/>
    <m/>
    <x v="0"/>
    <x v="1"/>
    <s v="no!"/>
    <x v="0"/>
    <s v="Secondary school"/>
    <x v="3"/>
    <m/>
    <x v="5"/>
    <s v="No"/>
    <s v="ANON-51P4-YHUF-6"/>
    <m/>
    <m/>
    <d v="2025-10-22T09:11:05"/>
    <d v="2025-10-22T09:19:01"/>
    <d v="2025-10-22T09:18:52"/>
    <m/>
  </r>
  <r>
    <n v="184"/>
    <x v="1"/>
    <x v="0"/>
    <x v="0"/>
    <x v="0"/>
    <x v="0"/>
    <x v="0"/>
    <x v="0"/>
    <x v="0"/>
    <x v="0"/>
    <x v="0"/>
    <x v="0"/>
    <x v="0"/>
    <x v="0"/>
    <x v="0"/>
    <x v="0"/>
    <x v="0"/>
    <x v="0"/>
    <x v="0"/>
    <s v="class rooms, canteen and  bathrooms."/>
    <x v="1"/>
    <x v="1"/>
    <x v="0"/>
    <x v="0"/>
    <x v="0"/>
    <m/>
    <x v="1"/>
    <x v="3"/>
    <x v="0"/>
    <x v="0"/>
    <x v="0"/>
    <x v="0"/>
    <x v="0"/>
    <m/>
    <x v="0"/>
    <x v="2"/>
    <x v="0"/>
    <x v="1"/>
    <x v="1"/>
    <x v="0"/>
    <x v="0"/>
    <m/>
    <x v="1"/>
    <x v="1"/>
    <s v="nope"/>
    <x v="0"/>
    <s v="Secondary school"/>
    <x v="3"/>
    <m/>
    <x v="5"/>
    <s v="Yes"/>
    <s v="ANON-51P4-YHAF-J"/>
    <n v="674063804"/>
    <m/>
    <d v="2025-10-23T12:37:51"/>
    <d v="2025-10-23T13:02:29"/>
    <d v="2025-10-23T13:02:15"/>
    <m/>
  </r>
  <r>
    <n v="33"/>
    <x v="1"/>
    <x v="0"/>
    <x v="0"/>
    <x v="0"/>
    <x v="0"/>
    <x v="0"/>
    <x v="0"/>
    <x v="0"/>
    <x v="0"/>
    <x v="0"/>
    <x v="0"/>
    <x v="1"/>
    <x v="0"/>
    <x v="0"/>
    <x v="0"/>
    <x v="0"/>
    <x v="0"/>
    <x v="0"/>
    <m/>
    <x v="1"/>
    <x v="1"/>
    <x v="2"/>
    <x v="2"/>
    <x v="1"/>
    <s v="Regularly"/>
    <x v="3"/>
    <x v="2"/>
    <x v="0"/>
    <x v="0"/>
    <x v="1"/>
    <x v="0"/>
    <x v="0"/>
    <m/>
    <x v="1"/>
    <x v="0"/>
    <x v="0"/>
    <x v="1"/>
    <x v="1"/>
    <x v="0"/>
    <x v="0"/>
    <m/>
    <x v="0"/>
    <x v="0"/>
    <s v="Not giving schools TOO much time beforehand, undercover inspectors- so that there is a correction representation of the school"/>
    <x v="0"/>
    <s v="Secondary school"/>
    <x v="3"/>
    <m/>
    <x v="20"/>
    <s v="Yes"/>
    <s v="ANON-51P4-YHWX-T"/>
    <n v="393750555"/>
    <m/>
    <d v="2025-09-23T14:21:19"/>
    <d v="2025-09-23T14:31:51"/>
    <d v="2025-09-23T14:31:46"/>
    <m/>
  </r>
  <r>
    <n v="108"/>
    <x v="1"/>
    <x v="0"/>
    <x v="0"/>
    <x v="0"/>
    <x v="0"/>
    <x v="0"/>
    <x v="0"/>
    <x v="0"/>
    <x v="0"/>
    <x v="0"/>
    <x v="0"/>
    <x v="0"/>
    <x v="0"/>
    <x v="0"/>
    <x v="0"/>
    <x v="0"/>
    <x v="2"/>
    <x v="0"/>
    <s v="Extract further focus groups that are totally randomised _x000a_Fuel Zone structures _x000a_Look at resourcing to make equitable across Scotland eg I-pads etc"/>
    <x v="1"/>
    <x v="0"/>
    <x v="0"/>
    <x v="0"/>
    <x v="1"/>
    <m/>
    <x v="3"/>
    <x v="1"/>
    <x v="0"/>
    <x v="0"/>
    <x v="1"/>
    <x v="0"/>
    <x v="0"/>
    <m/>
    <x v="0"/>
    <x v="0"/>
    <x v="0"/>
    <x v="0"/>
    <x v="0"/>
    <x v="0"/>
    <x v="0"/>
    <m/>
    <x v="0"/>
    <x v="0"/>
    <s v="Our contribution is from a group of Hyndland Secondary Senior students. _x000a_We had a great experience of the inspection mainly due to the outcome and recognising our school strengths but we did not read the report fully so this would be better placed with child friendly infographic or video. _x000a_We celebrated through everyone receiving a cup to acknowledge the occasion and this was a good celebration for the community. Would it be good idea to share a decent sized certificate with the school strengths on it to display achievements provided by HMIE? _x000a_If you offer staff a drop in maybe could you offer a drop in for young people during their core time to allow anyone who wanted to share their story"/>
    <x v="0"/>
    <s v="Secondary school"/>
    <x v="3"/>
    <m/>
    <x v="2"/>
    <s v="Yes"/>
    <s v="ANON-51P4-YHDQ-Z"/>
    <n v="790252830"/>
    <m/>
    <d v="2025-10-09T10:55:58"/>
    <d v="2025-10-09T11:28:42"/>
    <d v="2025-10-09T11:28:31"/>
    <m/>
  </r>
  <r>
    <n v="84"/>
    <x v="1"/>
    <x v="0"/>
    <x v="0"/>
    <x v="1"/>
    <x v="2"/>
    <x v="2"/>
    <x v="0"/>
    <x v="0"/>
    <x v="0"/>
    <x v="0"/>
    <x v="0"/>
    <x v="0"/>
    <x v="1"/>
    <x v="2"/>
    <x v="0"/>
    <x v="2"/>
    <x v="0"/>
    <x v="0"/>
    <m/>
    <x v="1"/>
    <x v="0"/>
    <x v="0"/>
    <x v="2"/>
    <x v="2"/>
    <m/>
    <x v="1"/>
    <x v="0"/>
    <x v="2"/>
    <x v="0"/>
    <x v="1"/>
    <x v="0"/>
    <x v="0"/>
    <m/>
    <x v="1"/>
    <x v="0"/>
    <x v="0"/>
    <x v="1"/>
    <x v="0"/>
    <x v="0"/>
    <x v="1"/>
    <s v="They could come and tell us in person"/>
    <x v="0"/>
    <x v="0"/>
    <s v="Talk to 5 students from every year and maybe sit in some classes to see how different teachers teach."/>
    <x v="0"/>
    <s v="Secondary school"/>
    <x v="3"/>
    <m/>
    <x v="5"/>
    <s v="Yes"/>
    <s v="ANON-51P4-YHC3-1"/>
    <n v="394133395"/>
    <m/>
    <d v="2025-10-02T14:31:30"/>
    <d v="2025-10-02T15:09:16"/>
    <d v="2025-10-02T15:09:05"/>
    <m/>
  </r>
  <r>
    <n v="195"/>
    <x v="1"/>
    <x v="0"/>
    <x v="0"/>
    <x v="0"/>
    <x v="0"/>
    <x v="0"/>
    <x v="0"/>
    <x v="0"/>
    <x v="0"/>
    <x v="0"/>
    <x v="0"/>
    <x v="2"/>
    <x v="0"/>
    <x v="0"/>
    <x v="0"/>
    <x v="0"/>
    <x v="0"/>
    <x v="0"/>
    <m/>
    <x v="1"/>
    <x v="2"/>
    <x v="2"/>
    <x v="1"/>
    <x v="1"/>
    <m/>
    <x v="0"/>
    <x v="0"/>
    <x v="0"/>
    <x v="1"/>
    <x v="1"/>
    <x v="0"/>
    <x v="0"/>
    <m/>
    <x v="1"/>
    <x v="0"/>
    <x v="0"/>
    <x v="0"/>
    <x v="0"/>
    <x v="0"/>
    <x v="0"/>
    <m/>
    <x v="0"/>
    <x v="0"/>
    <s v="The School felt the same with the inspectors in, therefore, it wouldn't be bad for them to happen more often."/>
    <x v="0"/>
    <s v="Secondary school"/>
    <x v="3"/>
    <m/>
    <x v="19"/>
    <s v="Yes"/>
    <s v="ANON-51P4-YHVT-N"/>
    <n v="263134389"/>
    <m/>
    <d v="2025-10-28T14:18:49"/>
    <d v="2025-10-28T14:37:59"/>
    <d v="2025-10-28T14:37:45"/>
    <m/>
  </r>
  <r>
    <n v="155"/>
    <x v="1"/>
    <x v="2"/>
    <x v="2"/>
    <x v="0"/>
    <x v="2"/>
    <x v="0"/>
    <x v="0"/>
    <x v="1"/>
    <x v="2"/>
    <x v="1"/>
    <x v="0"/>
    <x v="0"/>
    <x v="0"/>
    <x v="1"/>
    <x v="0"/>
    <x v="2"/>
    <x v="0"/>
    <x v="0"/>
    <s v="they might look at how organised teachers are at the start of the day. They will look at the food we get. They will check P.E stuff to make sure we are getting the best of the best and the teachers attitude to students"/>
    <x v="1"/>
    <x v="2"/>
    <x v="2"/>
    <x v="1"/>
    <x v="1"/>
    <s v="i think they should mind there business instead of checking other schools and give reviews"/>
    <x v="3"/>
    <x v="0"/>
    <x v="0"/>
    <x v="0"/>
    <x v="0"/>
    <x v="0"/>
    <x v="0"/>
    <m/>
    <x v="0"/>
    <x v="2"/>
    <x v="0"/>
    <x v="1"/>
    <x v="1"/>
    <x v="0"/>
    <x v="0"/>
    <m/>
    <x v="1"/>
    <x v="1"/>
    <s v="they should just not be so suspisous"/>
    <x v="0"/>
    <s v="Secondary school"/>
    <x v="3"/>
    <m/>
    <x v="5"/>
    <s v="No"/>
    <s v="ANON-51P4-YHU6-P"/>
    <m/>
    <m/>
    <d v="2025-10-22T09:10:40"/>
    <d v="2025-10-22T09:25:23"/>
    <d v="2025-10-22T09:25:10"/>
    <m/>
  </r>
  <r>
    <n v="390"/>
    <x v="1"/>
    <x v="0"/>
    <x v="0"/>
    <x v="0"/>
    <x v="0"/>
    <x v="0"/>
    <x v="0"/>
    <x v="1"/>
    <x v="0"/>
    <x v="0"/>
    <x v="0"/>
    <x v="0"/>
    <x v="0"/>
    <x v="0"/>
    <x v="0"/>
    <x v="0"/>
    <x v="0"/>
    <x v="0"/>
    <s v="how many school trips we get to go on for our mental health"/>
    <x v="1"/>
    <x v="0"/>
    <x v="0"/>
    <x v="0"/>
    <x v="1"/>
    <s v="no"/>
    <x v="1"/>
    <x v="0"/>
    <x v="0"/>
    <x v="1"/>
    <x v="1"/>
    <x v="0"/>
    <x v="0"/>
    <m/>
    <x v="1"/>
    <x v="0"/>
    <x v="0"/>
    <x v="0"/>
    <x v="0"/>
    <x v="0"/>
    <x v="0"/>
    <m/>
    <x v="0"/>
    <x v="0"/>
    <s v="they should talk to pupils from each year group"/>
    <x v="0"/>
    <s v="Secondary school"/>
    <x v="3"/>
    <m/>
    <x v="1"/>
    <s v="No"/>
    <s v="ANON-51P4-YGP2-C"/>
    <m/>
    <m/>
    <d v="2025-11-24T10:55:16"/>
    <d v="2025-11-24T11:13:47"/>
    <d v="2025-11-24T11:13:39"/>
    <m/>
  </r>
  <r>
    <n v="98"/>
    <x v="1"/>
    <x v="0"/>
    <x v="0"/>
    <x v="0"/>
    <x v="0"/>
    <x v="0"/>
    <x v="0"/>
    <x v="0"/>
    <x v="0"/>
    <x v="0"/>
    <x v="0"/>
    <x v="0"/>
    <x v="0"/>
    <x v="0"/>
    <x v="0"/>
    <x v="0"/>
    <x v="0"/>
    <x v="0"/>
    <s v="We feel that taking into count a schools context when inspecting is a vital piece of information that adds to the way a school should be viewed. Many schools and their pupils have different priorities that are not reflected in inspection grades - such as choosing to aim for apprenticeships or employment over their exam results as that's what works best for them and is still a positive destination."/>
    <x v="1"/>
    <x v="0"/>
    <x v="0"/>
    <x v="0"/>
    <x v="1"/>
    <m/>
    <x v="1"/>
    <x v="1"/>
    <x v="1"/>
    <x v="1"/>
    <x v="0"/>
    <x v="1"/>
    <x v="0"/>
    <m/>
    <x v="1"/>
    <x v="0"/>
    <x v="0"/>
    <x v="1"/>
    <x v="1"/>
    <x v="0"/>
    <x v="0"/>
    <m/>
    <x v="0"/>
    <x v="0"/>
    <s v="We feel that they should take place in allocated time periods as to not disrupt examination and prelims and in order to see what learning really is like instead of coming at a time where the focus is on revision. We also feel that the one word grade should be abolished as they can often come across as negative and does not capture the full context of what goes on in that school and why they may have struggled in that area - the one word labels communities and pupils as a whole which is very disheartening and impacts the future of that school entirely."/>
    <x v="0"/>
    <s v="Secondary school"/>
    <x v="3"/>
    <m/>
    <x v="11"/>
    <s v="Yes"/>
    <s v="ANON-51P4-YHEX-8"/>
    <n v="531612364"/>
    <m/>
    <d v="2025-10-08T11:54:34"/>
    <d v="2025-10-08T12:12:51"/>
    <d v="2025-10-08T12:12:39"/>
    <m/>
  </r>
  <r>
    <n v="246"/>
    <x v="1"/>
    <x v="0"/>
    <x v="0"/>
    <x v="0"/>
    <x v="0"/>
    <x v="0"/>
    <x v="0"/>
    <x v="0"/>
    <x v="0"/>
    <x v="0"/>
    <x v="0"/>
    <x v="0"/>
    <x v="0"/>
    <x v="0"/>
    <x v="0"/>
    <x v="0"/>
    <x v="0"/>
    <x v="0"/>
    <m/>
    <x v="1"/>
    <x v="1"/>
    <x v="2"/>
    <x v="1"/>
    <x v="1"/>
    <m/>
    <x v="3"/>
    <x v="0"/>
    <x v="0"/>
    <x v="1"/>
    <x v="1"/>
    <x v="0"/>
    <x v="0"/>
    <m/>
    <x v="1"/>
    <x v="0"/>
    <x v="1"/>
    <x v="0"/>
    <x v="1"/>
    <x v="0"/>
    <x v="0"/>
    <m/>
    <x v="0"/>
    <x v="0"/>
    <s v="we think that schools shouldn't be warned prior to a school inspection as it may be unrealistic"/>
    <x v="0"/>
    <s v="Secondary school"/>
    <x v="3"/>
    <m/>
    <x v="12"/>
    <s v="Yes"/>
    <s v="ANON-51P4-YH33-H"/>
    <n v="353895555"/>
    <m/>
    <d v="2025-10-30T11:37:02"/>
    <d v="2025-10-30T11:46:36"/>
    <d v="2025-10-30T11:46:16"/>
    <m/>
  </r>
  <r>
    <n v="20"/>
    <x v="1"/>
    <x v="0"/>
    <x v="0"/>
    <x v="0"/>
    <x v="0"/>
    <x v="0"/>
    <x v="0"/>
    <x v="0"/>
    <x v="0"/>
    <x v="0"/>
    <x v="0"/>
    <x v="0"/>
    <x v="0"/>
    <x v="0"/>
    <x v="0"/>
    <x v="0"/>
    <x v="0"/>
    <x v="0"/>
    <m/>
    <x v="1"/>
    <x v="0"/>
    <x v="0"/>
    <x v="0"/>
    <x v="1"/>
    <m/>
    <x v="1"/>
    <x v="0"/>
    <x v="0"/>
    <x v="0"/>
    <x v="0"/>
    <x v="0"/>
    <x v="0"/>
    <m/>
    <x v="0"/>
    <x v="0"/>
    <x v="0"/>
    <x v="0"/>
    <x v="0"/>
    <x v="0"/>
    <x v="0"/>
    <m/>
    <x v="0"/>
    <x v="0"/>
    <m/>
    <x v="0"/>
    <s v="Secondary school"/>
    <x v="3"/>
    <m/>
    <x v="1"/>
    <s v="No"/>
    <s v="ANON-51P4-YHK4-A"/>
    <m/>
    <m/>
    <d v="2025-09-15T12:50:38"/>
    <d v="2025-09-15T12:53:58"/>
    <d v="2025-09-15T12:53:54"/>
    <m/>
  </r>
  <r>
    <n v="21"/>
    <x v="1"/>
    <x v="0"/>
    <x v="0"/>
    <x v="0"/>
    <x v="0"/>
    <x v="0"/>
    <x v="0"/>
    <x v="0"/>
    <x v="0"/>
    <x v="0"/>
    <x v="0"/>
    <x v="0"/>
    <x v="0"/>
    <x v="0"/>
    <x v="0"/>
    <x v="0"/>
    <x v="0"/>
    <x v="0"/>
    <m/>
    <x v="1"/>
    <x v="0"/>
    <x v="0"/>
    <x v="0"/>
    <x v="1"/>
    <m/>
    <x v="0"/>
    <x v="1"/>
    <x v="0"/>
    <x v="0"/>
    <x v="0"/>
    <x v="0"/>
    <x v="0"/>
    <m/>
    <x v="0"/>
    <x v="0"/>
    <x v="1"/>
    <x v="1"/>
    <x v="1"/>
    <x v="0"/>
    <x v="0"/>
    <m/>
    <x v="0"/>
    <x v="0"/>
    <m/>
    <x v="0"/>
    <s v="Secondary school"/>
    <x v="3"/>
    <m/>
    <x v="2"/>
    <s v="No"/>
    <s v="ANON-51P4-YHKH-X"/>
    <m/>
    <m/>
    <d v="2025-09-15T12:51:01"/>
    <d v="2025-09-15T12:54:49"/>
    <d v="2025-09-15T12:54:47"/>
    <m/>
  </r>
  <r>
    <n v="29"/>
    <x v="1"/>
    <x v="0"/>
    <x v="0"/>
    <x v="0"/>
    <x v="0"/>
    <x v="0"/>
    <x v="0"/>
    <x v="0"/>
    <x v="0"/>
    <x v="0"/>
    <x v="0"/>
    <x v="0"/>
    <x v="0"/>
    <x v="0"/>
    <x v="0"/>
    <x v="0"/>
    <x v="0"/>
    <x v="0"/>
    <s v="No"/>
    <x v="1"/>
    <x v="1"/>
    <x v="0"/>
    <x v="0"/>
    <x v="1"/>
    <s v="I believe school inspections should take place at least once every 3 years"/>
    <x v="1"/>
    <x v="1"/>
    <x v="0"/>
    <x v="0"/>
    <x v="1"/>
    <x v="0"/>
    <x v="0"/>
    <m/>
    <x v="1"/>
    <x v="0"/>
    <x v="0"/>
    <x v="1"/>
    <x v="0"/>
    <x v="0"/>
    <x v="0"/>
    <m/>
    <x v="0"/>
    <x v="0"/>
    <m/>
    <x v="0"/>
    <s v="Secondary school"/>
    <x v="3"/>
    <m/>
    <x v="20"/>
    <s v="Yes"/>
    <s v="ANON-51P4-YHWM-F"/>
    <n v="263671670"/>
    <m/>
    <d v="2025-09-23T14:22:18"/>
    <d v="2025-09-23T14:27:58"/>
    <d v="2025-09-23T14:27:51"/>
    <m/>
  </r>
  <r>
    <n v="30"/>
    <x v="1"/>
    <x v="0"/>
    <x v="0"/>
    <x v="0"/>
    <x v="0"/>
    <x v="0"/>
    <x v="0"/>
    <x v="0"/>
    <x v="0"/>
    <x v="0"/>
    <x v="0"/>
    <x v="0"/>
    <x v="0"/>
    <x v="0"/>
    <x v="0"/>
    <x v="0"/>
    <x v="0"/>
    <x v="0"/>
    <m/>
    <x v="1"/>
    <x v="0"/>
    <x v="0"/>
    <x v="2"/>
    <x v="1"/>
    <m/>
    <x v="0"/>
    <x v="1"/>
    <x v="0"/>
    <x v="1"/>
    <x v="1"/>
    <x v="0"/>
    <x v="0"/>
    <m/>
    <x v="1"/>
    <x v="0"/>
    <x v="0"/>
    <x v="1"/>
    <x v="1"/>
    <x v="0"/>
    <x v="0"/>
    <m/>
    <x v="0"/>
    <x v="0"/>
    <m/>
    <x v="0"/>
    <s v="Secondary school"/>
    <x v="3"/>
    <m/>
    <x v="20"/>
    <s v="Yes"/>
    <s v="ANON-51P4-YHWD-6"/>
    <n v="492493657"/>
    <m/>
    <d v="2025-09-23T14:22:03"/>
    <d v="2025-09-23T14:28:57"/>
    <d v="2025-09-23T14:28:47"/>
    <m/>
  </r>
  <r>
    <n v="31"/>
    <x v="2"/>
    <x v="0"/>
    <x v="0"/>
    <x v="0"/>
    <x v="0"/>
    <x v="0"/>
    <x v="0"/>
    <x v="0"/>
    <x v="0"/>
    <x v="0"/>
    <x v="0"/>
    <x v="1"/>
    <x v="2"/>
    <x v="0"/>
    <x v="0"/>
    <x v="0"/>
    <x v="0"/>
    <x v="0"/>
    <s v="How well the school educates others on different needs, backgrounds, lifestyles etc (both in personal life and school wise such as apprenticeships vs university or college."/>
    <x v="1"/>
    <x v="0"/>
    <x v="1"/>
    <x v="1"/>
    <x v="1"/>
    <m/>
    <x v="3"/>
    <x v="0"/>
    <x v="0"/>
    <x v="1"/>
    <x v="1"/>
    <x v="1"/>
    <x v="0"/>
    <m/>
    <x v="1"/>
    <x v="0"/>
    <x v="0"/>
    <x v="0"/>
    <x v="0"/>
    <x v="0"/>
    <x v="0"/>
    <m/>
    <x v="0"/>
    <x v="0"/>
    <m/>
    <x v="0"/>
    <s v="Secondary school"/>
    <x v="3"/>
    <m/>
    <x v="20"/>
    <s v="Yes"/>
    <s v="ANON-51P4-YHW9-U"/>
    <n v="922503635"/>
    <m/>
    <d v="2025-09-23T14:22:06"/>
    <d v="2025-09-23T14:30:18"/>
    <d v="2025-09-23T14:30:11"/>
    <m/>
  </r>
  <r>
    <n v="32"/>
    <x v="1"/>
    <x v="0"/>
    <x v="0"/>
    <x v="0"/>
    <x v="0"/>
    <x v="0"/>
    <x v="0"/>
    <x v="0"/>
    <x v="0"/>
    <x v="0"/>
    <x v="0"/>
    <x v="1"/>
    <x v="0"/>
    <x v="0"/>
    <x v="0"/>
    <x v="0"/>
    <x v="1"/>
    <x v="0"/>
    <s v="How school bullying is being handled._x000a_How students mental health is being handled."/>
    <x v="1"/>
    <x v="0"/>
    <x v="0"/>
    <x v="1"/>
    <x v="1"/>
    <s v="No"/>
    <x v="2"/>
    <x v="0"/>
    <x v="0"/>
    <x v="1"/>
    <x v="1"/>
    <x v="0"/>
    <x v="0"/>
    <s v="Have a group meeting with a group of pupils from each year group and interview them about how the schools going."/>
    <x v="1"/>
    <x v="0"/>
    <x v="0"/>
    <x v="1"/>
    <x v="1"/>
    <x v="0"/>
    <x v="0"/>
    <m/>
    <x v="0"/>
    <x v="0"/>
    <m/>
    <x v="0"/>
    <s v="Secondary school"/>
    <x v="3"/>
    <m/>
    <x v="20"/>
    <s v="Yes"/>
    <s v="ANON-51P4-YHWT-P"/>
    <n v="936944614"/>
    <m/>
    <d v="2025-09-23T14:20:54"/>
    <d v="2025-09-23T14:30:58"/>
    <d v="2025-09-23T14:30:49"/>
    <m/>
  </r>
  <r>
    <n v="34"/>
    <x v="1"/>
    <x v="0"/>
    <x v="0"/>
    <x v="2"/>
    <x v="0"/>
    <x v="0"/>
    <x v="0"/>
    <x v="0"/>
    <x v="0"/>
    <x v="0"/>
    <x v="0"/>
    <x v="1"/>
    <x v="0"/>
    <x v="0"/>
    <x v="0"/>
    <x v="1"/>
    <x v="0"/>
    <x v="0"/>
    <m/>
    <x v="1"/>
    <x v="0"/>
    <x v="0"/>
    <x v="1"/>
    <x v="1"/>
    <s v="I feel schools should be inspected often and a lot as many things can happen in a space of time whether negative or positive"/>
    <x v="3"/>
    <x v="0"/>
    <x v="0"/>
    <x v="0"/>
    <x v="0"/>
    <x v="0"/>
    <x v="0"/>
    <m/>
    <x v="1"/>
    <x v="0"/>
    <x v="1"/>
    <x v="1"/>
    <x v="1"/>
    <x v="0"/>
    <x v="0"/>
    <m/>
    <x v="0"/>
    <x v="0"/>
    <m/>
    <x v="0"/>
    <s v="Secondary school"/>
    <x v="3"/>
    <m/>
    <x v="20"/>
    <s v="Yes"/>
    <s v="ANON-51P4-YHW2-M"/>
    <n v="147365037"/>
    <m/>
    <d v="2025-09-23T14:20:50"/>
    <d v="2025-09-23T14:36:30"/>
    <d v="2025-09-23T14:36:24"/>
    <m/>
  </r>
  <r>
    <n v="35"/>
    <x v="1"/>
    <x v="0"/>
    <x v="0"/>
    <x v="0"/>
    <x v="0"/>
    <x v="0"/>
    <x v="0"/>
    <x v="0"/>
    <x v="0"/>
    <x v="0"/>
    <x v="0"/>
    <x v="0"/>
    <x v="0"/>
    <x v="0"/>
    <x v="0"/>
    <x v="0"/>
    <x v="0"/>
    <x v="0"/>
    <m/>
    <x v="1"/>
    <x v="0"/>
    <x v="0"/>
    <x v="2"/>
    <x v="1"/>
    <m/>
    <x v="3"/>
    <x v="0"/>
    <x v="0"/>
    <x v="0"/>
    <x v="0"/>
    <x v="0"/>
    <x v="0"/>
    <m/>
    <x v="1"/>
    <x v="0"/>
    <x v="0"/>
    <x v="0"/>
    <x v="0"/>
    <x v="0"/>
    <x v="0"/>
    <m/>
    <x v="0"/>
    <x v="0"/>
    <m/>
    <x v="0"/>
    <s v="Secondary school"/>
    <x v="3"/>
    <m/>
    <x v="20"/>
    <s v="Yes"/>
    <s v="ANON-51P4-YHWN-G"/>
    <n v="885490170"/>
    <m/>
    <d v="2025-09-23T14:22:46"/>
    <d v="2025-09-23T14:38:42"/>
    <d v="2025-09-23T14:36:55"/>
    <m/>
  </r>
  <r>
    <n v="36"/>
    <x v="1"/>
    <x v="0"/>
    <x v="0"/>
    <x v="0"/>
    <x v="0"/>
    <x v="0"/>
    <x v="0"/>
    <x v="0"/>
    <x v="0"/>
    <x v="0"/>
    <x v="0"/>
    <x v="1"/>
    <x v="0"/>
    <x v="0"/>
    <x v="0"/>
    <x v="2"/>
    <x v="0"/>
    <x v="0"/>
    <m/>
    <x v="1"/>
    <x v="0"/>
    <x v="0"/>
    <x v="1"/>
    <x v="1"/>
    <m/>
    <x v="3"/>
    <x v="1"/>
    <x v="1"/>
    <x v="1"/>
    <x v="1"/>
    <x v="0"/>
    <x v="0"/>
    <m/>
    <x v="1"/>
    <x v="1"/>
    <x v="1"/>
    <x v="0"/>
    <x v="1"/>
    <x v="0"/>
    <x v="0"/>
    <m/>
    <x v="0"/>
    <x v="0"/>
    <m/>
    <x v="0"/>
    <s v="Secondary school"/>
    <x v="3"/>
    <m/>
    <x v="20"/>
    <s v="Yes"/>
    <s v="ANON-51P4-YHWS-N"/>
    <n v="340559654"/>
    <m/>
    <d v="2025-09-23T14:22:44"/>
    <d v="2025-09-23T14:39:29"/>
    <d v="2025-09-23T14:39:21"/>
    <m/>
  </r>
  <r>
    <n v="37"/>
    <x v="1"/>
    <x v="0"/>
    <x v="0"/>
    <x v="0"/>
    <x v="0"/>
    <x v="0"/>
    <x v="0"/>
    <x v="0"/>
    <x v="0"/>
    <x v="0"/>
    <x v="0"/>
    <x v="1"/>
    <x v="0"/>
    <x v="0"/>
    <x v="0"/>
    <x v="0"/>
    <x v="0"/>
    <x v="0"/>
    <m/>
    <x v="1"/>
    <x v="1"/>
    <x v="0"/>
    <x v="0"/>
    <x v="1"/>
    <m/>
    <x v="0"/>
    <x v="1"/>
    <x v="0"/>
    <x v="0"/>
    <x v="0"/>
    <x v="0"/>
    <x v="0"/>
    <m/>
    <x v="1"/>
    <x v="0"/>
    <x v="1"/>
    <x v="1"/>
    <x v="1"/>
    <x v="0"/>
    <x v="0"/>
    <m/>
    <x v="0"/>
    <x v="0"/>
    <m/>
    <x v="0"/>
    <s v="Secondary school"/>
    <x v="3"/>
    <m/>
    <x v="6"/>
    <s v="Yes"/>
    <s v="ANON-51P4-YHW6-R"/>
    <n v="98906343"/>
    <m/>
    <d v="2025-09-23T14:39:18"/>
    <d v="2025-09-23T14:47:36"/>
    <d v="2025-09-23T14:47:10"/>
    <m/>
  </r>
  <r>
    <n v="59"/>
    <x v="1"/>
    <x v="0"/>
    <x v="0"/>
    <x v="0"/>
    <x v="0"/>
    <x v="0"/>
    <x v="0"/>
    <x v="0"/>
    <x v="0"/>
    <x v="0"/>
    <x v="0"/>
    <x v="0"/>
    <x v="0"/>
    <x v="0"/>
    <x v="0"/>
    <x v="0"/>
    <x v="0"/>
    <x v="0"/>
    <m/>
    <x v="1"/>
    <x v="1"/>
    <x v="0"/>
    <x v="0"/>
    <x v="1"/>
    <m/>
    <x v="3"/>
    <x v="0"/>
    <x v="0"/>
    <x v="0"/>
    <x v="0"/>
    <x v="1"/>
    <x v="0"/>
    <m/>
    <x v="1"/>
    <x v="0"/>
    <x v="0"/>
    <x v="0"/>
    <x v="0"/>
    <x v="0"/>
    <x v="0"/>
    <m/>
    <x v="0"/>
    <x v="0"/>
    <m/>
    <x v="0"/>
    <s v="Secondary school"/>
    <x v="3"/>
    <m/>
    <x v="15"/>
    <s v="Yes"/>
    <s v="ANON-51P4-YHP2-D"/>
    <n v="363213576"/>
    <m/>
    <d v="2025-09-23T20:04:07"/>
    <d v="2025-09-23T20:11:02"/>
    <d v="2025-09-23T20:10:55"/>
    <m/>
  </r>
  <r>
    <n v="67"/>
    <x v="1"/>
    <x v="0"/>
    <x v="0"/>
    <x v="0"/>
    <x v="0"/>
    <x v="0"/>
    <x v="0"/>
    <x v="0"/>
    <x v="0"/>
    <x v="0"/>
    <x v="0"/>
    <x v="2"/>
    <x v="0"/>
    <x v="0"/>
    <x v="0"/>
    <x v="0"/>
    <x v="0"/>
    <x v="0"/>
    <m/>
    <x v="1"/>
    <x v="0"/>
    <x v="0"/>
    <x v="0"/>
    <x v="1"/>
    <m/>
    <x v="3"/>
    <x v="2"/>
    <x v="0"/>
    <x v="0"/>
    <x v="1"/>
    <x v="0"/>
    <x v="0"/>
    <m/>
    <x v="1"/>
    <x v="0"/>
    <x v="0"/>
    <x v="1"/>
    <x v="1"/>
    <x v="0"/>
    <x v="0"/>
    <m/>
    <x v="0"/>
    <x v="0"/>
    <m/>
    <x v="0"/>
    <s v="Secondary school"/>
    <x v="3"/>
    <m/>
    <x v="15"/>
    <s v="Yes"/>
    <s v="ANON-51P4-YHPF-1"/>
    <n v="273710380"/>
    <m/>
    <d v="2025-09-25T16:11:45"/>
    <d v="2025-09-25T16:16:45"/>
    <d v="2025-09-25T16:16:40"/>
    <m/>
  </r>
  <r>
    <n v="68"/>
    <x v="1"/>
    <x v="0"/>
    <x v="0"/>
    <x v="0"/>
    <x v="0"/>
    <x v="0"/>
    <x v="0"/>
    <x v="0"/>
    <x v="0"/>
    <x v="0"/>
    <x v="0"/>
    <x v="2"/>
    <x v="1"/>
    <x v="0"/>
    <x v="0"/>
    <x v="0"/>
    <x v="0"/>
    <x v="0"/>
    <m/>
    <x v="1"/>
    <x v="0"/>
    <x v="2"/>
    <x v="2"/>
    <x v="1"/>
    <m/>
    <x v="1"/>
    <x v="0"/>
    <x v="0"/>
    <x v="0"/>
    <x v="1"/>
    <x v="1"/>
    <x v="0"/>
    <m/>
    <x v="1"/>
    <x v="0"/>
    <x v="0"/>
    <x v="1"/>
    <x v="0"/>
    <x v="0"/>
    <x v="0"/>
    <m/>
    <x v="0"/>
    <x v="0"/>
    <m/>
    <x v="0"/>
    <s v="Secondary school"/>
    <x v="3"/>
    <m/>
    <x v="20"/>
    <s v="Yes"/>
    <s v="ANON-51P4-YHPU-G"/>
    <n v="822454975"/>
    <m/>
    <d v="2025-09-30T13:18:50"/>
    <d v="2025-09-30T13:29:48"/>
    <d v="2025-09-30T13:28:32"/>
    <m/>
  </r>
  <r>
    <n v="69"/>
    <x v="1"/>
    <x v="0"/>
    <x v="0"/>
    <x v="0"/>
    <x v="0"/>
    <x v="0"/>
    <x v="0"/>
    <x v="0"/>
    <x v="0"/>
    <x v="0"/>
    <x v="0"/>
    <x v="0"/>
    <x v="0"/>
    <x v="0"/>
    <x v="0"/>
    <x v="0"/>
    <x v="0"/>
    <x v="0"/>
    <m/>
    <x v="1"/>
    <x v="0"/>
    <x v="0"/>
    <x v="0"/>
    <x v="1"/>
    <m/>
    <x v="1"/>
    <x v="1"/>
    <x v="0"/>
    <x v="1"/>
    <x v="1"/>
    <x v="0"/>
    <x v="0"/>
    <m/>
    <x v="1"/>
    <x v="0"/>
    <x v="1"/>
    <x v="1"/>
    <x v="0"/>
    <x v="0"/>
    <x v="0"/>
    <m/>
    <x v="0"/>
    <x v="0"/>
    <m/>
    <x v="0"/>
    <s v="Secondary school"/>
    <x v="3"/>
    <m/>
    <x v="25"/>
    <s v="Yes"/>
    <s v="ANON-51P4-YHPA-V"/>
    <n v="385449119"/>
    <m/>
    <d v="2025-09-30T14:24:15"/>
    <d v="2025-09-30T14:35:11"/>
    <d v="2025-09-30T14:35:07"/>
    <m/>
  </r>
  <r>
    <n v="70"/>
    <x v="1"/>
    <x v="0"/>
    <x v="0"/>
    <x v="0"/>
    <x v="0"/>
    <x v="0"/>
    <x v="0"/>
    <x v="0"/>
    <x v="0"/>
    <x v="0"/>
    <x v="0"/>
    <x v="1"/>
    <x v="0"/>
    <x v="0"/>
    <x v="0"/>
    <x v="0"/>
    <x v="0"/>
    <x v="0"/>
    <s v="No!"/>
    <x v="1"/>
    <x v="0"/>
    <x v="0"/>
    <x v="1"/>
    <x v="1"/>
    <s v="More pupil involvement and feedback."/>
    <x v="1"/>
    <x v="1"/>
    <x v="0"/>
    <x v="0"/>
    <x v="1"/>
    <x v="0"/>
    <x v="0"/>
    <m/>
    <x v="1"/>
    <x v="0"/>
    <x v="0"/>
    <x v="1"/>
    <x v="0"/>
    <x v="0"/>
    <x v="0"/>
    <m/>
    <x v="0"/>
    <x v="0"/>
    <m/>
    <x v="0"/>
    <s v="Secondary school"/>
    <x v="3"/>
    <m/>
    <x v="25"/>
    <s v="Yes"/>
    <s v="ANON-51P4-YHP5-G"/>
    <n v="554408914"/>
    <m/>
    <d v="2025-09-30T14:28:29"/>
    <d v="2025-09-30T14:37:03"/>
    <d v="2025-09-30T14:36:42"/>
    <m/>
  </r>
  <r>
    <n v="82"/>
    <x v="1"/>
    <x v="0"/>
    <x v="0"/>
    <x v="0"/>
    <x v="0"/>
    <x v="0"/>
    <x v="0"/>
    <x v="0"/>
    <x v="0"/>
    <x v="0"/>
    <x v="0"/>
    <x v="0"/>
    <x v="0"/>
    <x v="0"/>
    <x v="0"/>
    <x v="0"/>
    <x v="0"/>
    <x v="0"/>
    <m/>
    <x v="1"/>
    <x v="0"/>
    <x v="0"/>
    <x v="0"/>
    <x v="1"/>
    <m/>
    <x v="0"/>
    <x v="0"/>
    <x v="0"/>
    <x v="0"/>
    <x v="1"/>
    <x v="1"/>
    <x v="0"/>
    <m/>
    <x v="1"/>
    <x v="0"/>
    <x v="1"/>
    <x v="1"/>
    <x v="0"/>
    <x v="0"/>
    <x v="0"/>
    <m/>
    <x v="0"/>
    <x v="0"/>
    <m/>
    <x v="0"/>
    <s v="Secondary school"/>
    <x v="3"/>
    <m/>
    <x v="5"/>
    <s v="Yes"/>
    <s v="ANON-51P4-YHCZ-8"/>
    <n v="353862976"/>
    <m/>
    <d v="2025-10-02T14:32:41"/>
    <d v="2025-10-02T14:44:18"/>
    <d v="2025-10-02T14:44:08"/>
    <m/>
  </r>
  <r>
    <n v="83"/>
    <x v="1"/>
    <x v="0"/>
    <x v="0"/>
    <x v="0"/>
    <x v="0"/>
    <x v="0"/>
    <x v="0"/>
    <x v="0"/>
    <x v="0"/>
    <x v="0"/>
    <x v="0"/>
    <x v="0"/>
    <x v="0"/>
    <x v="0"/>
    <x v="0"/>
    <x v="0"/>
    <x v="0"/>
    <x v="0"/>
    <m/>
    <x v="2"/>
    <x v="0"/>
    <x v="0"/>
    <x v="1"/>
    <x v="1"/>
    <m/>
    <x v="2"/>
    <x v="0"/>
    <x v="0"/>
    <x v="1"/>
    <x v="1"/>
    <x v="0"/>
    <x v="0"/>
    <m/>
    <x v="2"/>
    <x v="0"/>
    <x v="1"/>
    <x v="1"/>
    <x v="1"/>
    <x v="0"/>
    <x v="0"/>
    <m/>
    <x v="0"/>
    <x v="0"/>
    <m/>
    <x v="0"/>
    <s v="Secondary school"/>
    <x v="3"/>
    <m/>
    <x v="5"/>
    <s v="No"/>
    <s v="ANON-51P4-YHCW-5"/>
    <m/>
    <m/>
    <d v="2025-10-02T14:27:20"/>
    <d v="2025-10-02T15:04:55"/>
    <d v="2025-10-02T15:04:31"/>
    <m/>
  </r>
  <r>
    <n v="90"/>
    <x v="1"/>
    <x v="0"/>
    <x v="0"/>
    <x v="0"/>
    <x v="0"/>
    <x v="0"/>
    <x v="0"/>
    <x v="0"/>
    <x v="0"/>
    <x v="0"/>
    <x v="0"/>
    <x v="0"/>
    <x v="0"/>
    <x v="0"/>
    <x v="0"/>
    <x v="0"/>
    <x v="0"/>
    <x v="0"/>
    <m/>
    <x v="1"/>
    <x v="0"/>
    <x v="0"/>
    <x v="1"/>
    <x v="1"/>
    <s v="Once a year would be beneficial, since the school changes pretty fast"/>
    <x v="3"/>
    <x v="2"/>
    <x v="0"/>
    <x v="1"/>
    <x v="1"/>
    <x v="0"/>
    <x v="0"/>
    <m/>
    <x v="1"/>
    <x v="0"/>
    <x v="0"/>
    <x v="0"/>
    <x v="0"/>
    <x v="0"/>
    <x v="0"/>
    <m/>
    <x v="0"/>
    <x v="0"/>
    <m/>
    <x v="0"/>
    <s v="Secondary school"/>
    <x v="3"/>
    <m/>
    <x v="11"/>
    <s v="Yes"/>
    <s v="ANON-51P4-YHE4-4"/>
    <n v="95201074"/>
    <m/>
    <d v="2025-10-08T11:51:07"/>
    <d v="2025-10-08T11:57:14"/>
    <d v="2025-10-08T11:57:08"/>
    <m/>
  </r>
  <r>
    <n v="93"/>
    <x v="1"/>
    <x v="0"/>
    <x v="0"/>
    <x v="0"/>
    <x v="0"/>
    <x v="0"/>
    <x v="0"/>
    <x v="0"/>
    <x v="0"/>
    <x v="0"/>
    <x v="0"/>
    <x v="0"/>
    <x v="0"/>
    <x v="0"/>
    <x v="0"/>
    <x v="0"/>
    <x v="0"/>
    <x v="0"/>
    <m/>
    <x v="1"/>
    <x v="0"/>
    <x v="0"/>
    <x v="0"/>
    <x v="1"/>
    <m/>
    <x v="3"/>
    <x v="2"/>
    <x v="0"/>
    <x v="1"/>
    <x v="1"/>
    <x v="0"/>
    <x v="0"/>
    <m/>
    <x v="1"/>
    <x v="0"/>
    <x v="0"/>
    <x v="1"/>
    <x v="1"/>
    <x v="0"/>
    <x v="0"/>
    <m/>
    <x v="0"/>
    <x v="0"/>
    <m/>
    <x v="0"/>
    <s v="Secondary school"/>
    <x v="3"/>
    <m/>
    <x v="3"/>
    <s v="Yes"/>
    <s v="ANON-51P4-YHEN-X"/>
    <n v="474950858"/>
    <m/>
    <d v="2025-10-08T11:54:54"/>
    <d v="2025-10-08T12:03:13"/>
    <d v="2025-10-08T12:02:51"/>
    <m/>
  </r>
  <r>
    <n v="96"/>
    <x v="1"/>
    <x v="0"/>
    <x v="2"/>
    <x v="0"/>
    <x v="1"/>
    <x v="0"/>
    <x v="0"/>
    <x v="0"/>
    <x v="0"/>
    <x v="3"/>
    <x v="2"/>
    <x v="1"/>
    <x v="2"/>
    <x v="0"/>
    <x v="0"/>
    <x v="0"/>
    <x v="0"/>
    <x v="0"/>
    <m/>
    <x v="1"/>
    <x v="0"/>
    <x v="1"/>
    <x v="1"/>
    <x v="0"/>
    <s v="Every year, unexpectedly"/>
    <x v="3"/>
    <x v="0"/>
    <x v="0"/>
    <x v="0"/>
    <x v="1"/>
    <x v="0"/>
    <x v="0"/>
    <m/>
    <x v="0"/>
    <x v="0"/>
    <x v="0"/>
    <x v="0"/>
    <x v="0"/>
    <x v="0"/>
    <x v="0"/>
    <m/>
    <x v="0"/>
    <x v="0"/>
    <m/>
    <x v="0"/>
    <s v="Secondary school"/>
    <x v="3"/>
    <m/>
    <x v="3"/>
    <s v="Yes"/>
    <s v="ANON-51P4-YHED-M"/>
    <n v="813775133"/>
    <m/>
    <d v="2025-10-08T11:54:38"/>
    <d v="2025-10-08T12:09:42"/>
    <d v="2025-10-08T12:09:32"/>
    <m/>
  </r>
  <r>
    <n v="97"/>
    <x v="1"/>
    <x v="2"/>
    <x v="0"/>
    <x v="0"/>
    <x v="0"/>
    <x v="0"/>
    <x v="0"/>
    <x v="0"/>
    <x v="0"/>
    <x v="0"/>
    <x v="0"/>
    <x v="0"/>
    <x v="0"/>
    <x v="0"/>
    <x v="0"/>
    <x v="0"/>
    <x v="0"/>
    <x v="0"/>
    <s v="An inclusive sports day"/>
    <x v="2"/>
    <x v="0"/>
    <x v="0"/>
    <x v="0"/>
    <x v="0"/>
    <s v="Yes every 1 year"/>
    <x v="3"/>
    <x v="0"/>
    <x v="0"/>
    <x v="1"/>
    <x v="1"/>
    <x v="0"/>
    <x v="0"/>
    <m/>
    <x v="0"/>
    <x v="0"/>
    <x v="0"/>
    <x v="0"/>
    <x v="1"/>
    <x v="0"/>
    <x v="1"/>
    <s v="I don’t think students should be told some things because it can be sensitive and distracting"/>
    <x v="0"/>
    <x v="0"/>
    <m/>
    <x v="0"/>
    <s v="Secondary school"/>
    <x v="3"/>
    <m/>
    <x v="3"/>
    <s v="Yes"/>
    <s v="ANON-51P4-YHEM-W"/>
    <n v="383617662"/>
    <m/>
    <d v="2025-10-08T11:54:42"/>
    <d v="2025-10-08T12:11:05"/>
    <d v="2025-10-08T12:10:57"/>
    <m/>
  </r>
  <r>
    <n v="102"/>
    <x v="1"/>
    <x v="0"/>
    <x v="0"/>
    <x v="0"/>
    <x v="0"/>
    <x v="0"/>
    <x v="0"/>
    <x v="0"/>
    <x v="0"/>
    <x v="0"/>
    <x v="0"/>
    <x v="2"/>
    <x v="0"/>
    <x v="0"/>
    <x v="0"/>
    <x v="0"/>
    <x v="0"/>
    <x v="0"/>
    <m/>
    <x v="1"/>
    <x v="0"/>
    <x v="0"/>
    <x v="2"/>
    <x v="1"/>
    <m/>
    <x v="0"/>
    <x v="0"/>
    <x v="0"/>
    <x v="0"/>
    <x v="0"/>
    <x v="0"/>
    <x v="0"/>
    <m/>
    <x v="2"/>
    <x v="0"/>
    <x v="1"/>
    <x v="0"/>
    <x v="1"/>
    <x v="0"/>
    <x v="0"/>
    <m/>
    <x v="0"/>
    <x v="0"/>
    <m/>
    <x v="0"/>
    <s v="Secondary school"/>
    <x v="3"/>
    <m/>
    <x v="24"/>
    <s v="Yes"/>
    <s v="ANON-51P4-YHEJ-T"/>
    <n v="1059320245"/>
    <m/>
    <d v="2025-10-08T14:17:03"/>
    <d v="2025-10-08T14:22:39"/>
    <d v="2025-10-08T14:22:34"/>
    <m/>
  </r>
  <r>
    <n v="103"/>
    <x v="1"/>
    <x v="0"/>
    <x v="0"/>
    <x v="0"/>
    <x v="0"/>
    <x v="0"/>
    <x v="0"/>
    <x v="0"/>
    <x v="0"/>
    <x v="0"/>
    <x v="0"/>
    <x v="0"/>
    <x v="0"/>
    <x v="0"/>
    <x v="0"/>
    <x v="0"/>
    <x v="0"/>
    <x v="0"/>
    <m/>
    <x v="1"/>
    <x v="0"/>
    <x v="0"/>
    <x v="0"/>
    <x v="1"/>
    <m/>
    <x v="1"/>
    <x v="0"/>
    <x v="0"/>
    <x v="1"/>
    <x v="1"/>
    <x v="0"/>
    <x v="0"/>
    <m/>
    <x v="1"/>
    <x v="0"/>
    <x v="1"/>
    <x v="0"/>
    <x v="0"/>
    <x v="0"/>
    <x v="0"/>
    <m/>
    <x v="0"/>
    <x v="0"/>
    <m/>
    <x v="0"/>
    <s v="Secondary school"/>
    <x v="3"/>
    <m/>
    <x v="24"/>
    <s v="Yes"/>
    <s v="ANON-51P4-YHEZ-A"/>
    <n v="170953810"/>
    <m/>
    <d v="2025-10-08T14:15:20"/>
    <d v="2025-10-08T14:25:53"/>
    <d v="2025-10-08T14:25:43"/>
    <m/>
  </r>
  <r>
    <n v="106"/>
    <x v="1"/>
    <x v="0"/>
    <x v="0"/>
    <x v="0"/>
    <x v="0"/>
    <x v="0"/>
    <x v="0"/>
    <x v="0"/>
    <x v="0"/>
    <x v="0"/>
    <x v="0"/>
    <x v="0"/>
    <x v="0"/>
    <x v="0"/>
    <x v="0"/>
    <x v="0"/>
    <x v="0"/>
    <x v="0"/>
    <m/>
    <x v="1"/>
    <x v="0"/>
    <x v="0"/>
    <x v="0"/>
    <x v="1"/>
    <s v="Yes I think that school should be inspected more often than 5 years as a lot can change in that 5 years after feedback is given."/>
    <x v="1"/>
    <x v="1"/>
    <x v="0"/>
    <x v="0"/>
    <x v="1"/>
    <x v="0"/>
    <x v="0"/>
    <s v="An assembly would also be very beneficial to pupils to help understand what the inspection is for and the importance of it."/>
    <x v="1"/>
    <x v="0"/>
    <x v="1"/>
    <x v="0"/>
    <x v="0"/>
    <x v="0"/>
    <x v="0"/>
    <s v="An assembly where either the inspectors explain or your head teacher/ deputy head teachers"/>
    <x v="0"/>
    <x v="0"/>
    <m/>
    <x v="0"/>
    <s v="Secondary school"/>
    <x v="3"/>
    <m/>
    <x v="20"/>
    <s v="Yes"/>
    <s v="ANON-51P4-YHE3-3"/>
    <n v="802190295"/>
    <m/>
    <d v="2025-10-08T14:15:17"/>
    <d v="2025-10-09T09:06:05"/>
    <d v="2025-10-09T09:06:00"/>
    <m/>
  </r>
  <r>
    <n v="107"/>
    <x v="1"/>
    <x v="0"/>
    <x v="0"/>
    <x v="0"/>
    <x v="0"/>
    <x v="0"/>
    <x v="0"/>
    <x v="0"/>
    <x v="0"/>
    <x v="0"/>
    <x v="0"/>
    <x v="0"/>
    <x v="0"/>
    <x v="0"/>
    <x v="0"/>
    <x v="0"/>
    <x v="0"/>
    <x v="0"/>
    <s v="We think that inspectors should be in actual classes and see behavior and how pupils get on with teachers"/>
    <x v="1"/>
    <x v="1"/>
    <x v="0"/>
    <x v="0"/>
    <x v="0"/>
    <m/>
    <x v="0"/>
    <x v="0"/>
    <x v="0"/>
    <x v="0"/>
    <x v="1"/>
    <x v="0"/>
    <x v="0"/>
    <m/>
    <x v="1"/>
    <x v="0"/>
    <x v="0"/>
    <x v="1"/>
    <x v="1"/>
    <x v="0"/>
    <x v="0"/>
    <m/>
    <x v="0"/>
    <x v="0"/>
    <m/>
    <x v="0"/>
    <s v="Secondary school"/>
    <x v="3"/>
    <m/>
    <x v="29"/>
    <s v="Yes"/>
    <s v="ANON-51P4-YHEE-N"/>
    <n v="909652566"/>
    <m/>
    <d v="2025-10-09T10:03:00"/>
    <d v="2025-10-09T11:14:52"/>
    <d v="2025-10-09T10:11:06"/>
    <m/>
  </r>
  <r>
    <n v="110"/>
    <x v="1"/>
    <x v="0"/>
    <x v="0"/>
    <x v="0"/>
    <x v="0"/>
    <x v="0"/>
    <x v="0"/>
    <x v="0"/>
    <x v="0"/>
    <x v="0"/>
    <x v="0"/>
    <x v="1"/>
    <x v="0"/>
    <x v="0"/>
    <x v="0"/>
    <x v="0"/>
    <x v="0"/>
    <x v="0"/>
    <s v="safety of facility"/>
    <x v="1"/>
    <x v="0"/>
    <x v="0"/>
    <x v="1"/>
    <x v="1"/>
    <m/>
    <x v="1"/>
    <x v="0"/>
    <x v="0"/>
    <x v="1"/>
    <x v="1"/>
    <x v="0"/>
    <x v="0"/>
    <m/>
    <x v="1"/>
    <x v="0"/>
    <x v="0"/>
    <x v="1"/>
    <x v="1"/>
    <x v="0"/>
    <x v="0"/>
    <m/>
    <x v="0"/>
    <x v="0"/>
    <m/>
    <x v="0"/>
    <s v="Secondary school"/>
    <x v="3"/>
    <m/>
    <x v="27"/>
    <s v="Yes"/>
    <s v="ANON-51P4-YHDH-Q"/>
    <n v="516523602"/>
    <m/>
    <d v="2025-10-09T14:51:51"/>
    <d v="2025-10-09T15:04:17"/>
    <d v="2025-10-09T15:04:04"/>
    <m/>
  </r>
  <r>
    <n v="130"/>
    <x v="1"/>
    <x v="1"/>
    <x v="0"/>
    <x v="0"/>
    <x v="0"/>
    <x v="0"/>
    <x v="0"/>
    <x v="0"/>
    <x v="0"/>
    <x v="0"/>
    <x v="0"/>
    <x v="0"/>
    <x v="0"/>
    <x v="0"/>
    <x v="0"/>
    <x v="0"/>
    <x v="0"/>
    <x v="0"/>
    <m/>
    <x v="1"/>
    <x v="0"/>
    <x v="0"/>
    <x v="0"/>
    <x v="1"/>
    <m/>
    <x v="5"/>
    <x v="0"/>
    <x v="0"/>
    <x v="0"/>
    <x v="0"/>
    <x v="0"/>
    <x v="0"/>
    <m/>
    <x v="0"/>
    <x v="0"/>
    <x v="0"/>
    <x v="0"/>
    <x v="1"/>
    <x v="1"/>
    <x v="0"/>
    <m/>
    <x v="0"/>
    <x v="0"/>
    <m/>
    <x v="0"/>
    <s v="Secondary school"/>
    <x v="3"/>
    <m/>
    <x v="5"/>
    <s v="Yes"/>
    <s v="ANON-51P4-YH5K-B"/>
    <n v="1005882480"/>
    <m/>
    <d v="2025-10-21T10:53:21"/>
    <d v="2025-10-21T10:57:12"/>
    <d v="2025-10-21T10:57:08"/>
    <m/>
  </r>
  <r>
    <n v="131"/>
    <x v="1"/>
    <x v="0"/>
    <x v="0"/>
    <x v="0"/>
    <x v="0"/>
    <x v="0"/>
    <x v="0"/>
    <x v="0"/>
    <x v="0"/>
    <x v="0"/>
    <x v="0"/>
    <x v="1"/>
    <x v="0"/>
    <x v="0"/>
    <x v="0"/>
    <x v="0"/>
    <x v="0"/>
    <x v="0"/>
    <m/>
    <x v="1"/>
    <x v="1"/>
    <x v="0"/>
    <x v="0"/>
    <x v="1"/>
    <m/>
    <x v="0"/>
    <x v="0"/>
    <x v="0"/>
    <x v="0"/>
    <x v="0"/>
    <x v="0"/>
    <x v="0"/>
    <m/>
    <x v="1"/>
    <x v="0"/>
    <x v="1"/>
    <x v="1"/>
    <x v="1"/>
    <x v="0"/>
    <x v="0"/>
    <m/>
    <x v="0"/>
    <x v="0"/>
    <m/>
    <x v="0"/>
    <s v="Secondary school"/>
    <x v="3"/>
    <m/>
    <x v="5"/>
    <s v="Yes"/>
    <s v="ANON-51P4-YH53-K"/>
    <n v="393041386"/>
    <m/>
    <d v="2025-10-21T10:53:12"/>
    <d v="2025-10-21T10:57:36"/>
    <d v="2025-10-21T10:57:20"/>
    <m/>
  </r>
  <r>
    <n v="132"/>
    <x v="1"/>
    <x v="0"/>
    <x v="0"/>
    <x v="0"/>
    <x v="0"/>
    <x v="0"/>
    <x v="0"/>
    <x v="0"/>
    <x v="0"/>
    <x v="0"/>
    <x v="0"/>
    <x v="0"/>
    <x v="0"/>
    <x v="0"/>
    <x v="0"/>
    <x v="0"/>
    <x v="0"/>
    <x v="0"/>
    <m/>
    <x v="1"/>
    <x v="1"/>
    <x v="0"/>
    <x v="0"/>
    <x v="1"/>
    <m/>
    <x v="1"/>
    <x v="1"/>
    <x v="0"/>
    <x v="0"/>
    <x v="0"/>
    <x v="0"/>
    <x v="0"/>
    <m/>
    <x v="1"/>
    <x v="0"/>
    <x v="1"/>
    <x v="0"/>
    <x v="1"/>
    <x v="0"/>
    <x v="0"/>
    <m/>
    <x v="0"/>
    <x v="0"/>
    <m/>
    <x v="0"/>
    <s v="Secondary school"/>
    <x v="3"/>
    <m/>
    <x v="5"/>
    <s v="No"/>
    <s v="ANON-51P4-YH5F-6"/>
    <m/>
    <m/>
    <d v="2025-10-21T10:53:04"/>
    <d v="2025-10-21T11:00:18"/>
    <d v="2025-10-21T11:00:10"/>
    <m/>
  </r>
  <r>
    <n v="133"/>
    <x v="1"/>
    <x v="0"/>
    <x v="0"/>
    <x v="0"/>
    <x v="0"/>
    <x v="0"/>
    <x v="0"/>
    <x v="0"/>
    <x v="0"/>
    <x v="0"/>
    <x v="0"/>
    <x v="0"/>
    <x v="0"/>
    <x v="0"/>
    <x v="0"/>
    <x v="0"/>
    <x v="0"/>
    <x v="0"/>
    <m/>
    <x v="1"/>
    <x v="1"/>
    <x v="0"/>
    <x v="0"/>
    <x v="0"/>
    <s v="at least once a year"/>
    <x v="3"/>
    <x v="2"/>
    <x v="0"/>
    <x v="0"/>
    <x v="1"/>
    <x v="1"/>
    <x v="0"/>
    <m/>
    <x v="2"/>
    <x v="0"/>
    <x v="1"/>
    <x v="1"/>
    <x v="0"/>
    <x v="0"/>
    <x v="0"/>
    <m/>
    <x v="0"/>
    <x v="0"/>
    <m/>
    <x v="0"/>
    <s v="Secondary school"/>
    <x v="3"/>
    <m/>
    <x v="5"/>
    <s v="No"/>
    <s v="ANON-51P4-YHUQ-H"/>
    <m/>
    <m/>
    <d v="2025-10-21T10:55:12"/>
    <d v="2025-10-21T14:26:08"/>
    <d v="2025-10-21T14:26:03"/>
    <m/>
  </r>
  <r>
    <n v="134"/>
    <x v="1"/>
    <x v="0"/>
    <x v="0"/>
    <x v="0"/>
    <x v="0"/>
    <x v="0"/>
    <x v="0"/>
    <x v="0"/>
    <x v="0"/>
    <x v="0"/>
    <x v="0"/>
    <x v="0"/>
    <x v="0"/>
    <x v="0"/>
    <x v="0"/>
    <x v="0"/>
    <x v="0"/>
    <x v="0"/>
    <m/>
    <x v="0"/>
    <x v="1"/>
    <x v="0"/>
    <x v="1"/>
    <x v="1"/>
    <m/>
    <x v="0"/>
    <x v="0"/>
    <x v="1"/>
    <x v="0"/>
    <x v="0"/>
    <x v="1"/>
    <x v="0"/>
    <m/>
    <x v="1"/>
    <x v="0"/>
    <x v="0"/>
    <x v="1"/>
    <x v="0"/>
    <x v="0"/>
    <x v="0"/>
    <s v="N/A"/>
    <x v="0"/>
    <x v="3"/>
    <m/>
    <x v="0"/>
    <s v="Secondary school"/>
    <x v="3"/>
    <m/>
    <x v="5"/>
    <s v="No"/>
    <s v="ANON-51P4-YHUT-M"/>
    <m/>
    <m/>
    <d v="2025-10-21T20:20:44"/>
    <d v="2025-10-21T20:26:41"/>
    <d v="2025-10-21T20:26:10"/>
    <m/>
  </r>
  <r>
    <n v="135"/>
    <x v="1"/>
    <x v="0"/>
    <x v="0"/>
    <x v="0"/>
    <x v="0"/>
    <x v="0"/>
    <x v="0"/>
    <x v="0"/>
    <x v="0"/>
    <x v="0"/>
    <x v="0"/>
    <x v="0"/>
    <x v="0"/>
    <x v="0"/>
    <x v="0"/>
    <x v="0"/>
    <x v="0"/>
    <x v="0"/>
    <m/>
    <x v="1"/>
    <x v="0"/>
    <x v="0"/>
    <x v="0"/>
    <x v="0"/>
    <m/>
    <x v="1"/>
    <x v="0"/>
    <x v="0"/>
    <x v="1"/>
    <x v="0"/>
    <x v="1"/>
    <x v="0"/>
    <m/>
    <x v="0"/>
    <x v="0"/>
    <x v="0"/>
    <x v="0"/>
    <x v="1"/>
    <x v="1"/>
    <x v="0"/>
    <m/>
    <x v="0"/>
    <x v="0"/>
    <m/>
    <x v="0"/>
    <s v="Secondary school"/>
    <x v="3"/>
    <m/>
    <x v="5"/>
    <s v="No"/>
    <s v="ANON-51P4-YHUX-R"/>
    <m/>
    <m/>
    <d v="2025-10-22T08:55:17"/>
    <d v="2025-10-22T08:59:28"/>
    <d v="2025-10-22T08:59:20"/>
    <m/>
  </r>
  <r>
    <n v="136"/>
    <x v="1"/>
    <x v="0"/>
    <x v="0"/>
    <x v="0"/>
    <x v="0"/>
    <x v="0"/>
    <x v="0"/>
    <x v="0"/>
    <x v="0"/>
    <x v="0"/>
    <x v="0"/>
    <x v="0"/>
    <x v="0"/>
    <x v="0"/>
    <x v="0"/>
    <x v="0"/>
    <x v="0"/>
    <x v="0"/>
    <s v="no"/>
    <x v="1"/>
    <x v="0"/>
    <x v="0"/>
    <x v="0"/>
    <x v="1"/>
    <m/>
    <x v="3"/>
    <x v="0"/>
    <x v="0"/>
    <x v="1"/>
    <x v="1"/>
    <x v="0"/>
    <x v="0"/>
    <m/>
    <x v="2"/>
    <x v="0"/>
    <x v="0"/>
    <x v="1"/>
    <x v="1"/>
    <x v="0"/>
    <x v="0"/>
    <m/>
    <x v="0"/>
    <x v="0"/>
    <m/>
    <x v="0"/>
    <s v="Secondary school"/>
    <x v="3"/>
    <m/>
    <x v="5"/>
    <s v="Yes"/>
    <s v="ANON-51P4-YHUD-4"/>
    <n v="758648821"/>
    <m/>
    <d v="2025-10-22T08:55:47"/>
    <d v="2025-10-22T09:02:00"/>
    <d v="2025-10-22T09:01:30"/>
    <m/>
  </r>
  <r>
    <n v="137"/>
    <x v="1"/>
    <x v="0"/>
    <x v="0"/>
    <x v="0"/>
    <x v="0"/>
    <x v="0"/>
    <x v="0"/>
    <x v="0"/>
    <x v="0"/>
    <x v="0"/>
    <x v="0"/>
    <x v="0"/>
    <x v="0"/>
    <x v="0"/>
    <x v="0"/>
    <x v="0"/>
    <x v="0"/>
    <x v="0"/>
    <m/>
    <x v="2"/>
    <x v="0"/>
    <x v="0"/>
    <x v="0"/>
    <x v="1"/>
    <m/>
    <x v="1"/>
    <x v="0"/>
    <x v="0"/>
    <x v="0"/>
    <x v="0"/>
    <x v="0"/>
    <x v="0"/>
    <m/>
    <x v="1"/>
    <x v="0"/>
    <x v="0"/>
    <x v="0"/>
    <x v="0"/>
    <x v="0"/>
    <x v="0"/>
    <m/>
    <x v="0"/>
    <x v="0"/>
    <m/>
    <x v="0"/>
    <s v="Secondary school"/>
    <x v="3"/>
    <m/>
    <x v="5"/>
    <s v="Yes"/>
    <s v="ANON-51P4-YHU9-S"/>
    <n v="645185732"/>
    <m/>
    <d v="2025-10-22T08:56:41"/>
    <d v="2025-10-22T09:04:24"/>
    <d v="2025-10-22T09:03:47"/>
    <m/>
  </r>
  <r>
    <n v="138"/>
    <x v="1"/>
    <x v="1"/>
    <x v="1"/>
    <x v="0"/>
    <x v="0"/>
    <x v="1"/>
    <x v="2"/>
    <x v="0"/>
    <x v="2"/>
    <x v="3"/>
    <x v="0"/>
    <x v="0"/>
    <x v="0"/>
    <x v="1"/>
    <x v="0"/>
    <x v="1"/>
    <x v="1"/>
    <x v="0"/>
    <m/>
    <x v="1"/>
    <x v="1"/>
    <x v="0"/>
    <x v="0"/>
    <x v="1"/>
    <m/>
    <x v="3"/>
    <x v="0"/>
    <x v="0"/>
    <x v="0"/>
    <x v="0"/>
    <x v="1"/>
    <x v="0"/>
    <m/>
    <x v="2"/>
    <x v="0"/>
    <x v="1"/>
    <x v="0"/>
    <x v="1"/>
    <x v="0"/>
    <x v="0"/>
    <m/>
    <x v="0"/>
    <x v="0"/>
    <m/>
    <x v="0"/>
    <s v="Secondary school"/>
    <x v="3"/>
    <m/>
    <x v="5"/>
    <s v="Yes"/>
    <s v="ANON-51P4-YHU1-H"/>
    <n v="229285813"/>
    <m/>
    <d v="2025-10-21T11:13:56"/>
    <d v="2025-10-22T09:16:06"/>
    <d v="2025-10-22T09:16:00"/>
    <m/>
  </r>
  <r>
    <n v="143"/>
    <x v="1"/>
    <x v="0"/>
    <x v="1"/>
    <x v="2"/>
    <x v="1"/>
    <x v="1"/>
    <x v="2"/>
    <x v="2"/>
    <x v="2"/>
    <x v="3"/>
    <x v="1"/>
    <x v="1"/>
    <x v="2"/>
    <x v="1"/>
    <x v="3"/>
    <x v="1"/>
    <x v="1"/>
    <x v="1"/>
    <m/>
    <x v="1"/>
    <x v="2"/>
    <x v="2"/>
    <x v="2"/>
    <x v="1"/>
    <m/>
    <x v="3"/>
    <x v="1"/>
    <x v="0"/>
    <x v="0"/>
    <x v="1"/>
    <x v="0"/>
    <x v="0"/>
    <m/>
    <x v="0"/>
    <x v="0"/>
    <x v="0"/>
    <x v="1"/>
    <x v="0"/>
    <x v="0"/>
    <x v="0"/>
    <m/>
    <x v="1"/>
    <x v="0"/>
    <m/>
    <x v="0"/>
    <s v="Secondary school"/>
    <x v="3"/>
    <m/>
    <x v="7"/>
    <s v="Yes"/>
    <s v="ANON-51P4-YHU8-R"/>
    <n v="947977322"/>
    <m/>
    <d v="2025-10-22T09:12:25"/>
    <d v="2025-10-22T09:22:30"/>
    <d v="2025-10-22T09:22:04"/>
    <m/>
  </r>
  <r>
    <n v="144"/>
    <x v="1"/>
    <x v="0"/>
    <x v="0"/>
    <x v="0"/>
    <x v="0"/>
    <x v="0"/>
    <x v="0"/>
    <x v="0"/>
    <x v="0"/>
    <x v="0"/>
    <x v="0"/>
    <x v="0"/>
    <x v="1"/>
    <x v="0"/>
    <x v="0"/>
    <x v="0"/>
    <x v="0"/>
    <x v="0"/>
    <m/>
    <x v="1"/>
    <x v="0"/>
    <x v="0"/>
    <x v="1"/>
    <x v="1"/>
    <m/>
    <x v="1"/>
    <x v="0"/>
    <x v="0"/>
    <x v="0"/>
    <x v="1"/>
    <x v="0"/>
    <x v="0"/>
    <m/>
    <x v="0"/>
    <x v="0"/>
    <x v="0"/>
    <x v="1"/>
    <x v="1"/>
    <x v="0"/>
    <x v="0"/>
    <m/>
    <x v="0"/>
    <x v="0"/>
    <m/>
    <x v="0"/>
    <s v="Secondary school"/>
    <x v="3"/>
    <m/>
    <x v="5"/>
    <s v="Yes"/>
    <s v="ANON-51P4-YHUG-7"/>
    <n v="354122789"/>
    <m/>
    <d v="2025-10-22T09:13:06"/>
    <d v="2025-10-22T09:22:34"/>
    <d v="2025-10-22T09:21:19"/>
    <m/>
  </r>
  <r>
    <n v="145"/>
    <x v="0"/>
    <x v="2"/>
    <x v="2"/>
    <x v="0"/>
    <x v="0"/>
    <x v="2"/>
    <x v="1"/>
    <x v="1"/>
    <x v="1"/>
    <x v="1"/>
    <x v="2"/>
    <x v="2"/>
    <x v="1"/>
    <x v="2"/>
    <x v="0"/>
    <x v="2"/>
    <x v="2"/>
    <x v="2"/>
    <m/>
    <x v="2"/>
    <x v="2"/>
    <x v="2"/>
    <x v="2"/>
    <x v="0"/>
    <m/>
    <x v="2"/>
    <x v="1"/>
    <x v="0"/>
    <x v="0"/>
    <x v="1"/>
    <x v="1"/>
    <x v="0"/>
    <m/>
    <x v="2"/>
    <x v="2"/>
    <x v="0"/>
    <x v="0"/>
    <x v="1"/>
    <x v="1"/>
    <x v="0"/>
    <m/>
    <x v="3"/>
    <x v="1"/>
    <m/>
    <x v="0"/>
    <s v="Secondary school"/>
    <x v="3"/>
    <m/>
    <x v="5"/>
    <s v="No"/>
    <s v="ANON-51P4-YHUU-N"/>
    <m/>
    <m/>
    <d v="2025-10-22T09:12:43"/>
    <d v="2025-10-22T09:23:06"/>
    <d v="2025-10-22T09:22:45"/>
    <m/>
  </r>
  <r>
    <n v="147"/>
    <x v="1"/>
    <x v="0"/>
    <x v="0"/>
    <x v="0"/>
    <x v="0"/>
    <x v="0"/>
    <x v="0"/>
    <x v="0"/>
    <x v="0"/>
    <x v="0"/>
    <x v="2"/>
    <x v="2"/>
    <x v="0"/>
    <x v="0"/>
    <x v="0"/>
    <x v="2"/>
    <x v="2"/>
    <x v="0"/>
    <m/>
    <x v="1"/>
    <x v="0"/>
    <x v="2"/>
    <x v="0"/>
    <x v="1"/>
    <m/>
    <x v="1"/>
    <x v="0"/>
    <x v="1"/>
    <x v="0"/>
    <x v="0"/>
    <x v="0"/>
    <x v="0"/>
    <m/>
    <x v="0"/>
    <x v="0"/>
    <x v="1"/>
    <x v="0"/>
    <x v="1"/>
    <x v="0"/>
    <x v="0"/>
    <m/>
    <x v="0"/>
    <x v="1"/>
    <m/>
    <x v="0"/>
    <s v="Secondary school"/>
    <x v="3"/>
    <m/>
    <x v="5"/>
    <s v="Yes"/>
    <s v="ANON-51P4-YHUZ-T"/>
    <n v="365679663"/>
    <m/>
    <d v="2025-10-22T09:12:33"/>
    <d v="2025-10-22T09:23:39"/>
    <d v="2025-10-22T09:22:47"/>
    <m/>
  </r>
  <r>
    <n v="148"/>
    <x v="1"/>
    <x v="0"/>
    <x v="0"/>
    <x v="0"/>
    <x v="0"/>
    <x v="0"/>
    <x v="0"/>
    <x v="1"/>
    <x v="0"/>
    <x v="0"/>
    <x v="0"/>
    <x v="1"/>
    <x v="0"/>
    <x v="0"/>
    <x v="0"/>
    <x v="0"/>
    <x v="2"/>
    <x v="0"/>
    <s v="No"/>
    <x v="1"/>
    <x v="0"/>
    <x v="2"/>
    <x v="2"/>
    <x v="1"/>
    <s v="No"/>
    <x v="1"/>
    <x v="0"/>
    <x v="0"/>
    <x v="0"/>
    <x v="1"/>
    <x v="0"/>
    <x v="0"/>
    <s v="hi"/>
    <x v="2"/>
    <x v="0"/>
    <x v="1"/>
    <x v="0"/>
    <x v="1"/>
    <x v="1"/>
    <x v="0"/>
    <s v="hello"/>
    <x v="0"/>
    <x v="0"/>
    <m/>
    <x v="0"/>
    <s v="Secondary school"/>
    <x v="3"/>
    <m/>
    <x v="5"/>
    <s v="No"/>
    <s v="ANON-51P4-YHUK-B"/>
    <m/>
    <m/>
    <d v="2025-10-22T09:12:34"/>
    <d v="2025-10-22T09:23:43"/>
    <d v="2025-10-22T09:22:50"/>
    <m/>
  </r>
  <r>
    <n v="150"/>
    <x v="1"/>
    <x v="0"/>
    <x v="2"/>
    <x v="0"/>
    <x v="0"/>
    <x v="0"/>
    <x v="0"/>
    <x v="0"/>
    <x v="0"/>
    <x v="0"/>
    <x v="0"/>
    <x v="2"/>
    <x v="1"/>
    <x v="0"/>
    <x v="2"/>
    <x v="2"/>
    <x v="2"/>
    <x v="0"/>
    <m/>
    <x v="2"/>
    <x v="2"/>
    <x v="2"/>
    <x v="2"/>
    <x v="0"/>
    <m/>
    <x v="1"/>
    <x v="2"/>
    <x v="2"/>
    <x v="0"/>
    <x v="0"/>
    <x v="0"/>
    <x v="0"/>
    <m/>
    <x v="2"/>
    <x v="2"/>
    <x v="0"/>
    <x v="0"/>
    <x v="1"/>
    <x v="1"/>
    <x v="0"/>
    <m/>
    <x v="1"/>
    <x v="1"/>
    <m/>
    <x v="0"/>
    <s v="Secondary school"/>
    <x v="3"/>
    <m/>
    <x v="5"/>
    <s v="Yes"/>
    <s v="ANON-51P4-YHUJ-A"/>
    <n v="169637033"/>
    <m/>
    <d v="2025-10-22T09:12:36"/>
    <d v="2025-10-22T09:23:54"/>
    <d v="2025-10-22T09:23:21"/>
    <m/>
  </r>
  <r>
    <n v="151"/>
    <x v="0"/>
    <x v="0"/>
    <x v="2"/>
    <x v="0"/>
    <x v="0"/>
    <x v="0"/>
    <x v="0"/>
    <x v="1"/>
    <x v="1"/>
    <x v="0"/>
    <x v="3"/>
    <x v="2"/>
    <x v="1"/>
    <x v="0"/>
    <x v="0"/>
    <x v="0"/>
    <x v="2"/>
    <x v="2"/>
    <m/>
    <x v="1"/>
    <x v="2"/>
    <x v="2"/>
    <x v="1"/>
    <x v="1"/>
    <m/>
    <x v="0"/>
    <x v="2"/>
    <x v="0"/>
    <x v="1"/>
    <x v="1"/>
    <x v="0"/>
    <x v="0"/>
    <m/>
    <x v="1"/>
    <x v="2"/>
    <x v="0"/>
    <x v="0"/>
    <x v="1"/>
    <x v="0"/>
    <x v="1"/>
    <s v="Maybe like an email sent to the teacher/headteacher."/>
    <x v="1"/>
    <x v="0"/>
    <m/>
    <x v="0"/>
    <s v="Secondary school"/>
    <x v="3"/>
    <m/>
    <x v="5"/>
    <s v="No"/>
    <s v="ANON-51P4-YHUA-1"/>
    <m/>
    <m/>
    <d v="2025-10-22T09:13:11"/>
    <d v="2025-10-22T09:24:00"/>
    <d v="2025-10-22T09:23:46"/>
    <m/>
  </r>
  <r>
    <n v="153"/>
    <x v="0"/>
    <x v="2"/>
    <x v="0"/>
    <x v="1"/>
    <x v="0"/>
    <x v="0"/>
    <x v="2"/>
    <x v="2"/>
    <x v="1"/>
    <x v="1"/>
    <x v="2"/>
    <x v="1"/>
    <x v="0"/>
    <x v="2"/>
    <x v="3"/>
    <x v="2"/>
    <x v="2"/>
    <x v="1"/>
    <m/>
    <x v="1"/>
    <x v="2"/>
    <x v="1"/>
    <x v="1"/>
    <x v="1"/>
    <m/>
    <x v="1"/>
    <x v="0"/>
    <x v="2"/>
    <x v="0"/>
    <x v="0"/>
    <x v="0"/>
    <x v="0"/>
    <m/>
    <x v="1"/>
    <x v="2"/>
    <x v="0"/>
    <x v="0"/>
    <x v="1"/>
    <x v="1"/>
    <x v="0"/>
    <m/>
    <x v="1"/>
    <x v="0"/>
    <m/>
    <x v="0"/>
    <s v="Secondary school"/>
    <x v="3"/>
    <m/>
    <x v="5"/>
    <s v="No"/>
    <s v="ANON-51P4-YHU5-N"/>
    <m/>
    <m/>
    <d v="2025-10-22T09:13:19"/>
    <d v="2025-10-22T09:24:55"/>
    <d v="2025-10-22T09:24:42"/>
    <m/>
  </r>
  <r>
    <n v="154"/>
    <x v="1"/>
    <x v="0"/>
    <x v="0"/>
    <x v="3"/>
    <x v="0"/>
    <x v="0"/>
    <x v="0"/>
    <x v="0"/>
    <x v="0"/>
    <x v="0"/>
    <x v="0"/>
    <x v="0"/>
    <x v="0"/>
    <x v="0"/>
    <x v="0"/>
    <x v="0"/>
    <x v="0"/>
    <x v="0"/>
    <s v="no not that i think of"/>
    <x v="1"/>
    <x v="0"/>
    <x v="2"/>
    <x v="2"/>
    <x v="1"/>
    <s v="nope"/>
    <x v="3"/>
    <x v="0"/>
    <x v="0"/>
    <x v="0"/>
    <x v="0"/>
    <x v="0"/>
    <x v="0"/>
    <s v="not other"/>
    <x v="0"/>
    <x v="2"/>
    <x v="1"/>
    <x v="1"/>
    <x v="1"/>
    <x v="0"/>
    <x v="0"/>
    <m/>
    <x v="0"/>
    <x v="1"/>
    <m/>
    <x v="0"/>
    <s v="Secondary school"/>
    <x v="3"/>
    <m/>
    <x v="15"/>
    <s v="Yes"/>
    <s v="ANON-51P4-YHAY-5"/>
    <n v="699314949"/>
    <m/>
    <d v="2025-10-22T09:16:19"/>
    <d v="2025-10-22T09:24:56"/>
    <d v="2025-10-22T09:24:41"/>
    <m/>
  </r>
  <r>
    <n v="157"/>
    <x v="1"/>
    <x v="0"/>
    <x v="0"/>
    <x v="0"/>
    <x v="0"/>
    <x v="0"/>
    <x v="0"/>
    <x v="0"/>
    <x v="0"/>
    <x v="0"/>
    <x v="0"/>
    <x v="0"/>
    <x v="0"/>
    <x v="0"/>
    <x v="0"/>
    <x v="0"/>
    <x v="0"/>
    <x v="0"/>
    <s v="no"/>
    <x v="1"/>
    <x v="0"/>
    <x v="0"/>
    <x v="2"/>
    <x v="1"/>
    <s v="no"/>
    <x v="0"/>
    <x v="0"/>
    <x v="0"/>
    <x v="0"/>
    <x v="0"/>
    <x v="0"/>
    <x v="0"/>
    <m/>
    <x v="2"/>
    <x v="0"/>
    <x v="1"/>
    <x v="0"/>
    <x v="1"/>
    <x v="0"/>
    <x v="0"/>
    <m/>
    <x v="1"/>
    <x v="1"/>
    <m/>
    <x v="0"/>
    <s v="Secondary school"/>
    <x v="3"/>
    <m/>
    <x v="5"/>
    <s v="Yes"/>
    <s v="ANON-51P4-YHA4-Z"/>
    <n v="538156444"/>
    <m/>
    <d v="2025-10-22T09:13:35"/>
    <d v="2025-10-22T09:25:53"/>
    <d v="2025-10-22T09:24:57"/>
    <m/>
  </r>
  <r>
    <n v="158"/>
    <x v="1"/>
    <x v="0"/>
    <x v="0"/>
    <x v="0"/>
    <x v="2"/>
    <x v="0"/>
    <x v="1"/>
    <x v="0"/>
    <x v="0"/>
    <x v="1"/>
    <x v="2"/>
    <x v="2"/>
    <x v="0"/>
    <x v="0"/>
    <x v="0"/>
    <x v="2"/>
    <x v="2"/>
    <x v="2"/>
    <m/>
    <x v="2"/>
    <x v="0"/>
    <x v="2"/>
    <x v="0"/>
    <x v="0"/>
    <m/>
    <x v="3"/>
    <x v="0"/>
    <x v="0"/>
    <x v="0"/>
    <x v="0"/>
    <x v="0"/>
    <x v="0"/>
    <m/>
    <x v="2"/>
    <x v="0"/>
    <x v="0"/>
    <x v="0"/>
    <x v="1"/>
    <x v="1"/>
    <x v="0"/>
    <m/>
    <x v="0"/>
    <x v="0"/>
    <m/>
    <x v="0"/>
    <s v="Secondary school"/>
    <x v="3"/>
    <m/>
    <x v="5"/>
    <s v="No"/>
    <s v="ANON-51P4-YHA1-W"/>
    <m/>
    <m/>
    <d v="2025-10-22T09:13:29"/>
    <d v="2025-10-22T09:27:11"/>
    <d v="2025-10-22T09:26:54"/>
    <m/>
  </r>
  <r>
    <n v="159"/>
    <x v="1"/>
    <x v="0"/>
    <x v="0"/>
    <x v="0"/>
    <x v="0"/>
    <x v="0"/>
    <x v="0"/>
    <x v="0"/>
    <x v="0"/>
    <x v="0"/>
    <x v="0"/>
    <x v="0"/>
    <x v="0"/>
    <x v="0"/>
    <x v="0"/>
    <x v="0"/>
    <x v="0"/>
    <x v="0"/>
    <s v="no"/>
    <x v="2"/>
    <x v="0"/>
    <x v="1"/>
    <x v="1"/>
    <x v="1"/>
    <s v="no"/>
    <x v="1"/>
    <x v="2"/>
    <x v="1"/>
    <x v="0"/>
    <x v="0"/>
    <x v="0"/>
    <x v="0"/>
    <m/>
    <x v="1"/>
    <x v="2"/>
    <x v="0"/>
    <x v="0"/>
    <x v="0"/>
    <x v="0"/>
    <x v="0"/>
    <m/>
    <x v="1"/>
    <x v="3"/>
    <m/>
    <x v="0"/>
    <s v="Secondary school"/>
    <x v="3"/>
    <m/>
    <x v="5"/>
    <s v="No"/>
    <s v="ANON-51P4-YHUN-E"/>
    <m/>
    <m/>
    <d v="2025-10-22T08:59:47"/>
    <d v="2025-10-22T09:30:55"/>
    <d v="2025-10-22T09:30:39"/>
    <m/>
  </r>
  <r>
    <n v="160"/>
    <x v="0"/>
    <x v="0"/>
    <x v="0"/>
    <x v="0"/>
    <x v="0"/>
    <x v="0"/>
    <x v="0"/>
    <x v="1"/>
    <x v="0"/>
    <x v="0"/>
    <x v="2"/>
    <x v="0"/>
    <x v="1"/>
    <x v="2"/>
    <x v="0"/>
    <x v="2"/>
    <x v="2"/>
    <x v="0"/>
    <m/>
    <x v="2"/>
    <x v="1"/>
    <x v="2"/>
    <x v="0"/>
    <x v="3"/>
    <m/>
    <x v="0"/>
    <x v="2"/>
    <x v="1"/>
    <x v="0"/>
    <x v="0"/>
    <x v="0"/>
    <x v="0"/>
    <m/>
    <x v="2"/>
    <x v="0"/>
    <x v="0"/>
    <x v="1"/>
    <x v="1"/>
    <x v="0"/>
    <x v="0"/>
    <m/>
    <x v="1"/>
    <x v="3"/>
    <m/>
    <x v="0"/>
    <s v="Secondary school"/>
    <x v="3"/>
    <m/>
    <x v="5"/>
    <s v="Yes"/>
    <s v="ANON-51P4-YHAT-Z"/>
    <n v="402935322"/>
    <m/>
    <d v="2025-10-22T17:43:32"/>
    <d v="2025-10-22T17:51:20"/>
    <d v="2025-10-22T17:51:05"/>
    <m/>
  </r>
  <r>
    <n v="161"/>
    <x v="1"/>
    <x v="0"/>
    <x v="0"/>
    <x v="0"/>
    <x v="0"/>
    <x v="0"/>
    <x v="0"/>
    <x v="0"/>
    <x v="0"/>
    <x v="0"/>
    <x v="0"/>
    <x v="2"/>
    <x v="1"/>
    <x v="0"/>
    <x v="0"/>
    <x v="0"/>
    <x v="0"/>
    <x v="0"/>
    <m/>
    <x v="1"/>
    <x v="1"/>
    <x v="0"/>
    <x v="1"/>
    <x v="1"/>
    <s v="Yes, should be inspected more regularly."/>
    <x v="3"/>
    <x v="1"/>
    <x v="0"/>
    <x v="1"/>
    <x v="1"/>
    <x v="0"/>
    <x v="0"/>
    <m/>
    <x v="0"/>
    <x v="0"/>
    <x v="0"/>
    <x v="0"/>
    <x v="0"/>
    <x v="0"/>
    <x v="0"/>
    <m/>
    <x v="0"/>
    <x v="0"/>
    <m/>
    <x v="0"/>
    <s v="Secondary school"/>
    <x v="3"/>
    <m/>
    <x v="5"/>
    <s v="No"/>
    <s v="ANON-51P4-YHAX-4"/>
    <m/>
    <m/>
    <d v="2025-10-22T18:22:28"/>
    <d v="2025-10-22T18:37:34"/>
    <d v="2025-10-22T18:37:17"/>
    <m/>
  </r>
  <r>
    <n v="163"/>
    <x v="1"/>
    <x v="0"/>
    <x v="0"/>
    <x v="0"/>
    <x v="0"/>
    <x v="0"/>
    <x v="0"/>
    <x v="0"/>
    <x v="0"/>
    <x v="0"/>
    <x v="0"/>
    <x v="0"/>
    <x v="0"/>
    <x v="0"/>
    <x v="0"/>
    <x v="0"/>
    <x v="0"/>
    <x v="0"/>
    <m/>
    <x v="0"/>
    <x v="1"/>
    <x v="1"/>
    <x v="0"/>
    <x v="1"/>
    <m/>
    <x v="3"/>
    <x v="0"/>
    <x v="1"/>
    <x v="1"/>
    <x v="0"/>
    <x v="0"/>
    <x v="0"/>
    <m/>
    <x v="0"/>
    <x v="1"/>
    <x v="0"/>
    <x v="0"/>
    <x v="1"/>
    <x v="1"/>
    <x v="0"/>
    <m/>
    <x v="0"/>
    <x v="0"/>
    <m/>
    <x v="0"/>
    <s v="Secondary school"/>
    <x v="3"/>
    <m/>
    <x v="5"/>
    <s v="Yes"/>
    <s v="ANON-51P4-YHA7-3"/>
    <n v="538842614"/>
    <m/>
    <d v="2025-10-23T12:36:58"/>
    <d v="2025-10-23T12:41:13"/>
    <d v="2025-10-23T12:41:06"/>
    <m/>
  </r>
  <r>
    <n v="164"/>
    <x v="1"/>
    <x v="0"/>
    <x v="0"/>
    <x v="0"/>
    <x v="0"/>
    <x v="0"/>
    <x v="0"/>
    <x v="0"/>
    <x v="0"/>
    <x v="0"/>
    <x v="0"/>
    <x v="2"/>
    <x v="1"/>
    <x v="2"/>
    <x v="0"/>
    <x v="0"/>
    <x v="0"/>
    <x v="0"/>
    <m/>
    <x v="2"/>
    <x v="2"/>
    <x v="1"/>
    <x v="1"/>
    <x v="3"/>
    <m/>
    <x v="0"/>
    <x v="0"/>
    <x v="0"/>
    <x v="0"/>
    <x v="0"/>
    <x v="1"/>
    <x v="0"/>
    <m/>
    <x v="0"/>
    <x v="0"/>
    <x v="1"/>
    <x v="1"/>
    <x v="1"/>
    <x v="0"/>
    <x v="0"/>
    <m/>
    <x v="0"/>
    <x v="0"/>
    <m/>
    <x v="0"/>
    <s v="Secondary school"/>
    <x v="3"/>
    <m/>
    <x v="5"/>
    <s v="Yes"/>
    <s v="ANON-51P4-YHA6-2"/>
    <n v="535025034"/>
    <m/>
    <d v="2025-10-23T12:36:17"/>
    <d v="2025-10-23T12:42:40"/>
    <d v="2025-10-23T12:42:30"/>
    <m/>
  </r>
  <r>
    <n v="166"/>
    <x v="1"/>
    <x v="0"/>
    <x v="2"/>
    <x v="0"/>
    <x v="0"/>
    <x v="0"/>
    <x v="0"/>
    <x v="0"/>
    <x v="0"/>
    <x v="0"/>
    <x v="0"/>
    <x v="0"/>
    <x v="0"/>
    <x v="0"/>
    <x v="0"/>
    <x v="0"/>
    <x v="0"/>
    <x v="0"/>
    <m/>
    <x v="1"/>
    <x v="0"/>
    <x v="0"/>
    <x v="1"/>
    <x v="3"/>
    <m/>
    <x v="3"/>
    <x v="1"/>
    <x v="0"/>
    <x v="0"/>
    <x v="1"/>
    <x v="0"/>
    <x v="0"/>
    <m/>
    <x v="1"/>
    <x v="0"/>
    <x v="0"/>
    <x v="0"/>
    <x v="0"/>
    <x v="0"/>
    <x v="0"/>
    <m/>
    <x v="0"/>
    <x v="0"/>
    <m/>
    <x v="0"/>
    <s v="Secondary school"/>
    <x v="3"/>
    <m/>
    <x v="5"/>
    <s v="Yes"/>
    <s v="ANON-51P4-YHAG-K"/>
    <n v="479564397"/>
    <m/>
    <d v="2025-10-23T12:38:25"/>
    <d v="2025-10-23T12:46:53"/>
    <d v="2025-10-23T12:46:29"/>
    <m/>
  </r>
  <r>
    <n v="167"/>
    <x v="0"/>
    <x v="0"/>
    <x v="0"/>
    <x v="0"/>
    <x v="0"/>
    <x v="0"/>
    <x v="0"/>
    <x v="0"/>
    <x v="0"/>
    <x v="0"/>
    <x v="0"/>
    <x v="0"/>
    <x v="0"/>
    <x v="0"/>
    <x v="0"/>
    <x v="0"/>
    <x v="0"/>
    <x v="0"/>
    <m/>
    <x v="1"/>
    <x v="0"/>
    <x v="2"/>
    <x v="2"/>
    <x v="1"/>
    <m/>
    <x v="4"/>
    <x v="0"/>
    <x v="0"/>
    <x v="1"/>
    <x v="0"/>
    <x v="0"/>
    <x v="0"/>
    <m/>
    <x v="2"/>
    <x v="0"/>
    <x v="0"/>
    <x v="0"/>
    <x v="1"/>
    <x v="1"/>
    <x v="0"/>
    <m/>
    <x v="0"/>
    <x v="0"/>
    <m/>
    <x v="0"/>
    <s v="Secondary school"/>
    <x v="3"/>
    <m/>
    <x v="7"/>
    <s v="No"/>
    <s v="ANON-51P4-YHAZ-6"/>
    <m/>
    <m/>
    <d v="2025-10-23T12:37:59"/>
    <d v="2025-10-23T12:47:38"/>
    <d v="2025-10-23T12:47:33"/>
    <m/>
  </r>
  <r>
    <n v="168"/>
    <x v="1"/>
    <x v="0"/>
    <x v="0"/>
    <x v="0"/>
    <x v="0"/>
    <x v="2"/>
    <x v="0"/>
    <x v="0"/>
    <x v="0"/>
    <x v="0"/>
    <x v="0"/>
    <x v="0"/>
    <x v="1"/>
    <x v="0"/>
    <x v="0"/>
    <x v="0"/>
    <x v="0"/>
    <x v="0"/>
    <m/>
    <x v="1"/>
    <x v="1"/>
    <x v="0"/>
    <x v="1"/>
    <x v="1"/>
    <m/>
    <x v="1"/>
    <x v="1"/>
    <x v="0"/>
    <x v="0"/>
    <x v="0"/>
    <x v="0"/>
    <x v="0"/>
    <m/>
    <x v="0"/>
    <x v="2"/>
    <x v="0"/>
    <x v="0"/>
    <x v="1"/>
    <x v="1"/>
    <x v="0"/>
    <m/>
    <x v="0"/>
    <x v="3"/>
    <m/>
    <x v="0"/>
    <s v="Secondary school"/>
    <x v="3"/>
    <m/>
    <x v="5"/>
    <s v="No"/>
    <s v="ANON-51P4-YHAU-1"/>
    <m/>
    <m/>
    <d v="2025-10-23T12:38:14"/>
    <d v="2025-10-23T12:47:59"/>
    <d v="2025-10-23T12:47:40"/>
    <m/>
  </r>
  <r>
    <n v="169"/>
    <x v="0"/>
    <x v="0"/>
    <x v="0"/>
    <x v="0"/>
    <x v="0"/>
    <x v="0"/>
    <x v="0"/>
    <x v="0"/>
    <x v="0"/>
    <x v="0"/>
    <x v="0"/>
    <x v="0"/>
    <x v="0"/>
    <x v="0"/>
    <x v="0"/>
    <x v="0"/>
    <x v="0"/>
    <x v="0"/>
    <s v="after school clubs"/>
    <x v="2"/>
    <x v="2"/>
    <x v="2"/>
    <x v="0"/>
    <x v="0"/>
    <s v="i feel like if a teacher was to following a class around"/>
    <x v="3"/>
    <x v="1"/>
    <x v="2"/>
    <x v="1"/>
    <x v="0"/>
    <x v="1"/>
    <x v="0"/>
    <m/>
    <x v="0"/>
    <x v="0"/>
    <x v="0"/>
    <x v="0"/>
    <x v="0"/>
    <x v="0"/>
    <x v="0"/>
    <s v="they could also send an email"/>
    <x v="0"/>
    <x v="0"/>
    <m/>
    <x v="0"/>
    <s v="Secondary school"/>
    <x v="3"/>
    <m/>
    <x v="5"/>
    <s v="Yes"/>
    <s v="ANON-51P4-YHAE-H"/>
    <n v="229571903"/>
    <m/>
    <d v="2025-10-23T12:38:16"/>
    <d v="2025-10-23T12:49:52"/>
    <d v="2025-10-23T12:48:56"/>
    <m/>
  </r>
  <r>
    <n v="171"/>
    <x v="1"/>
    <x v="0"/>
    <x v="0"/>
    <x v="0"/>
    <x v="0"/>
    <x v="0"/>
    <x v="0"/>
    <x v="0"/>
    <x v="0"/>
    <x v="0"/>
    <x v="0"/>
    <x v="0"/>
    <x v="1"/>
    <x v="0"/>
    <x v="0"/>
    <x v="0"/>
    <x v="0"/>
    <x v="0"/>
    <m/>
    <x v="1"/>
    <x v="0"/>
    <x v="0"/>
    <x v="2"/>
    <x v="1"/>
    <s v="i think that schools should be inspected more often so that they can see all the different things that go on in the school."/>
    <x v="3"/>
    <x v="0"/>
    <x v="0"/>
    <x v="0"/>
    <x v="0"/>
    <x v="0"/>
    <x v="0"/>
    <m/>
    <x v="1"/>
    <x v="0"/>
    <x v="1"/>
    <x v="1"/>
    <x v="1"/>
    <x v="0"/>
    <x v="1"/>
    <s v="maybe a disscution about what is going good and what is going bad"/>
    <x v="0"/>
    <x v="0"/>
    <m/>
    <x v="0"/>
    <s v="Secondary school"/>
    <x v="3"/>
    <m/>
    <x v="5"/>
    <s v="Yes"/>
    <s v="ANON-51P4-YHB1-X"/>
    <n v="777628634"/>
    <m/>
    <d v="2025-10-23T12:39:11"/>
    <d v="2025-10-23T12:50:42"/>
    <d v="2025-10-23T12:50:24"/>
    <m/>
  </r>
  <r>
    <n v="172"/>
    <x v="1"/>
    <x v="0"/>
    <x v="0"/>
    <x v="0"/>
    <x v="2"/>
    <x v="2"/>
    <x v="0"/>
    <x v="1"/>
    <x v="0"/>
    <x v="1"/>
    <x v="2"/>
    <x v="0"/>
    <x v="1"/>
    <x v="2"/>
    <x v="1"/>
    <x v="2"/>
    <x v="0"/>
    <x v="0"/>
    <s v="no"/>
    <x v="1"/>
    <x v="2"/>
    <x v="2"/>
    <x v="1"/>
    <x v="0"/>
    <s v="no"/>
    <x v="3"/>
    <x v="2"/>
    <x v="0"/>
    <x v="0"/>
    <x v="0"/>
    <x v="0"/>
    <x v="0"/>
    <m/>
    <x v="2"/>
    <x v="2"/>
    <x v="0"/>
    <x v="0"/>
    <x v="1"/>
    <x v="1"/>
    <x v="0"/>
    <m/>
    <x v="0"/>
    <x v="0"/>
    <m/>
    <x v="0"/>
    <s v="Secondary school"/>
    <x v="3"/>
    <m/>
    <x v="5"/>
    <s v="No"/>
    <s v="ANON-51P4-YHBT-1"/>
    <m/>
    <m/>
    <d v="2025-10-23T12:46:02"/>
    <d v="2025-10-23T12:52:13"/>
    <d v="2025-10-23T12:52:08"/>
    <m/>
  </r>
  <r>
    <n v="174"/>
    <x v="1"/>
    <x v="0"/>
    <x v="0"/>
    <x v="0"/>
    <x v="0"/>
    <x v="0"/>
    <x v="0"/>
    <x v="0"/>
    <x v="0"/>
    <x v="0"/>
    <x v="0"/>
    <x v="0"/>
    <x v="0"/>
    <x v="0"/>
    <x v="0"/>
    <x v="0"/>
    <x v="0"/>
    <x v="0"/>
    <s v="no"/>
    <x v="0"/>
    <x v="0"/>
    <x v="1"/>
    <x v="1"/>
    <x v="0"/>
    <s v="no"/>
    <x v="1"/>
    <x v="0"/>
    <x v="0"/>
    <x v="1"/>
    <x v="0"/>
    <x v="1"/>
    <x v="0"/>
    <s v="HI :)"/>
    <x v="1"/>
    <x v="0"/>
    <x v="0"/>
    <x v="0"/>
    <x v="1"/>
    <x v="1"/>
    <x v="0"/>
    <m/>
    <x v="0"/>
    <x v="0"/>
    <m/>
    <x v="0"/>
    <s v="Secondary school"/>
    <x v="3"/>
    <m/>
    <x v="5"/>
    <s v="No"/>
    <s v="ANON-51P4-YHBY-6"/>
    <m/>
    <m/>
    <d v="2025-10-23T12:41:13"/>
    <d v="2025-10-23T12:53:26"/>
    <d v="2025-10-23T12:52:59"/>
    <m/>
  </r>
  <r>
    <n v="177"/>
    <x v="0"/>
    <x v="0"/>
    <x v="2"/>
    <x v="0"/>
    <x v="0"/>
    <x v="0"/>
    <x v="0"/>
    <x v="0"/>
    <x v="0"/>
    <x v="0"/>
    <x v="0"/>
    <x v="2"/>
    <x v="0"/>
    <x v="0"/>
    <x v="0"/>
    <x v="0"/>
    <x v="0"/>
    <x v="0"/>
    <s v="no"/>
    <x v="1"/>
    <x v="0"/>
    <x v="3"/>
    <x v="1"/>
    <x v="0"/>
    <s v="no"/>
    <x v="3"/>
    <x v="3"/>
    <x v="3"/>
    <x v="0"/>
    <x v="0"/>
    <x v="0"/>
    <x v="0"/>
    <m/>
    <x v="2"/>
    <x v="2"/>
    <x v="1"/>
    <x v="0"/>
    <x v="1"/>
    <x v="0"/>
    <x v="0"/>
    <m/>
    <x v="0"/>
    <x v="3"/>
    <m/>
    <x v="0"/>
    <s v="Secondary school"/>
    <x v="3"/>
    <m/>
    <x v="5"/>
    <s v="Yes"/>
    <s v="ANON-51P4-YHBH-N"/>
    <n v="450168484"/>
    <m/>
    <d v="2025-10-23T12:40:00"/>
    <d v="2025-10-23T12:55:59"/>
    <d v="2025-10-23T12:55:46"/>
    <m/>
  </r>
  <r>
    <n v="179"/>
    <x v="1"/>
    <x v="2"/>
    <x v="0"/>
    <x v="0"/>
    <x v="2"/>
    <x v="0"/>
    <x v="0"/>
    <x v="1"/>
    <x v="0"/>
    <x v="0"/>
    <x v="2"/>
    <x v="1"/>
    <x v="0"/>
    <x v="0"/>
    <x v="0"/>
    <x v="0"/>
    <x v="0"/>
    <x v="0"/>
    <m/>
    <x v="1"/>
    <x v="2"/>
    <x v="0"/>
    <x v="0"/>
    <x v="0"/>
    <m/>
    <x v="0"/>
    <x v="0"/>
    <x v="0"/>
    <x v="0"/>
    <x v="0"/>
    <x v="0"/>
    <x v="1"/>
    <s v="an assembly with all the s1's then the s2's and keep on going but s1's in the morning then s2's and keep on going after the questionnaire"/>
    <x v="1"/>
    <x v="0"/>
    <x v="0"/>
    <x v="0"/>
    <x v="1"/>
    <x v="1"/>
    <x v="0"/>
    <m/>
    <x v="0"/>
    <x v="0"/>
    <m/>
    <x v="0"/>
    <s v="Secondary school"/>
    <x v="3"/>
    <m/>
    <x v="5"/>
    <s v="No"/>
    <s v="ANON-51P4-YHAJ-P"/>
    <m/>
    <m/>
    <d v="2025-10-23T12:38:07"/>
    <d v="2025-10-23T12:56:19"/>
    <d v="2025-10-23T12:55:51"/>
    <m/>
  </r>
  <r>
    <n v="180"/>
    <x v="0"/>
    <x v="0"/>
    <x v="0"/>
    <x v="0"/>
    <x v="0"/>
    <x v="2"/>
    <x v="0"/>
    <x v="0"/>
    <x v="0"/>
    <x v="0"/>
    <x v="0"/>
    <x v="0"/>
    <x v="0"/>
    <x v="0"/>
    <x v="0"/>
    <x v="0"/>
    <x v="0"/>
    <x v="0"/>
    <m/>
    <x v="1"/>
    <x v="0"/>
    <x v="1"/>
    <x v="2"/>
    <x v="1"/>
    <m/>
    <x v="2"/>
    <x v="0"/>
    <x v="0"/>
    <x v="1"/>
    <x v="1"/>
    <x v="0"/>
    <x v="0"/>
    <m/>
    <x v="0"/>
    <x v="0"/>
    <x v="1"/>
    <x v="0"/>
    <x v="0"/>
    <x v="0"/>
    <x v="0"/>
    <m/>
    <x v="0"/>
    <x v="0"/>
    <m/>
    <x v="0"/>
    <s v="Secondary school"/>
    <x v="3"/>
    <m/>
    <x v="5"/>
    <s v="No"/>
    <s v="ANON-51P4-YHA5-1"/>
    <m/>
    <m/>
    <d v="2025-10-23T12:38:47"/>
    <d v="2025-10-23T12:58:19"/>
    <d v="2025-10-23T12:57:48"/>
    <m/>
  </r>
  <r>
    <n v="183"/>
    <x v="0"/>
    <x v="0"/>
    <x v="0"/>
    <x v="0"/>
    <x v="0"/>
    <x v="0"/>
    <x v="0"/>
    <x v="1"/>
    <x v="0"/>
    <x v="1"/>
    <x v="2"/>
    <x v="0"/>
    <x v="1"/>
    <x v="0"/>
    <x v="0"/>
    <x v="0"/>
    <x v="2"/>
    <x v="2"/>
    <s v="i don't think there is any missing"/>
    <x v="2"/>
    <x v="2"/>
    <x v="1"/>
    <x v="2"/>
    <x v="2"/>
    <s v="no"/>
    <x v="3"/>
    <x v="0"/>
    <x v="2"/>
    <x v="0"/>
    <x v="0"/>
    <x v="0"/>
    <x v="0"/>
    <m/>
    <x v="2"/>
    <x v="2"/>
    <x v="0"/>
    <x v="0"/>
    <x v="1"/>
    <x v="1"/>
    <x v="0"/>
    <m/>
    <x v="0"/>
    <x v="1"/>
    <m/>
    <x v="0"/>
    <s v="Secondary school"/>
    <x v="3"/>
    <m/>
    <x v="5"/>
    <s v="Yes"/>
    <s v="ANON-51P4-YHAK-Q"/>
    <n v="129386797"/>
    <m/>
    <d v="2025-10-23T12:38:02"/>
    <d v="2025-10-23T13:01:18"/>
    <d v="2025-10-23T13:00:20"/>
    <m/>
  </r>
  <r>
    <n v="185"/>
    <x v="1"/>
    <x v="0"/>
    <x v="0"/>
    <x v="0"/>
    <x v="0"/>
    <x v="0"/>
    <x v="0"/>
    <x v="0"/>
    <x v="0"/>
    <x v="0"/>
    <x v="0"/>
    <x v="0"/>
    <x v="1"/>
    <x v="0"/>
    <x v="0"/>
    <x v="0"/>
    <x v="0"/>
    <x v="0"/>
    <m/>
    <x v="1"/>
    <x v="0"/>
    <x v="2"/>
    <x v="2"/>
    <x v="0"/>
    <s v="maybe every 2 years????"/>
    <x v="4"/>
    <x v="0"/>
    <x v="0"/>
    <x v="0"/>
    <x v="0"/>
    <x v="0"/>
    <x v="0"/>
    <m/>
    <x v="1"/>
    <x v="0"/>
    <x v="0"/>
    <x v="0"/>
    <x v="0"/>
    <x v="1"/>
    <x v="0"/>
    <s v="for people with disabilities a letter is not useful even read to them"/>
    <x v="1"/>
    <x v="1"/>
    <m/>
    <x v="0"/>
    <s v="Secondary school"/>
    <x v="3"/>
    <m/>
    <x v="5"/>
    <s v="Yes"/>
    <s v="ANON-51P4-YHBQ-X"/>
    <n v="711490841"/>
    <m/>
    <d v="2025-10-23T12:39:05"/>
    <d v="2025-10-23T20:55:57"/>
    <d v="2025-10-23T20:55:22"/>
    <m/>
  </r>
  <r>
    <n v="188"/>
    <x v="1"/>
    <x v="0"/>
    <x v="0"/>
    <x v="0"/>
    <x v="0"/>
    <x v="0"/>
    <x v="0"/>
    <x v="0"/>
    <x v="0"/>
    <x v="0"/>
    <x v="0"/>
    <x v="0"/>
    <x v="0"/>
    <x v="0"/>
    <x v="0"/>
    <x v="0"/>
    <x v="0"/>
    <x v="0"/>
    <s v="Bullying_x000a_Teachers being fair. Teaching to best - not copying out."/>
    <x v="1"/>
    <x v="0"/>
    <x v="0"/>
    <x v="2"/>
    <x v="1"/>
    <m/>
    <x v="1"/>
    <x v="0"/>
    <x v="0"/>
    <x v="0"/>
    <x v="1"/>
    <x v="1"/>
    <x v="0"/>
    <m/>
    <x v="0"/>
    <x v="0"/>
    <x v="0"/>
    <x v="0"/>
    <x v="0"/>
    <x v="0"/>
    <x v="0"/>
    <m/>
    <x v="0"/>
    <x v="0"/>
    <m/>
    <x v="0"/>
    <s v="Secondary school"/>
    <x v="3"/>
    <m/>
    <x v="12"/>
    <s v="Yes"/>
    <s v="ANON-51P4-YHBF-K"/>
    <n v="753735968"/>
    <m/>
    <d v="2025-10-24T11:13:02"/>
    <d v="2025-10-24T11:25:10"/>
    <d v="2025-10-24T11:24:59"/>
    <m/>
  </r>
  <r>
    <n v="189"/>
    <x v="1"/>
    <x v="0"/>
    <x v="2"/>
    <x v="1"/>
    <x v="0"/>
    <x v="2"/>
    <x v="1"/>
    <x v="0"/>
    <x v="0"/>
    <x v="0"/>
    <x v="0"/>
    <x v="1"/>
    <x v="1"/>
    <x v="2"/>
    <x v="1"/>
    <x v="0"/>
    <x v="0"/>
    <x v="2"/>
    <s v="I'm autistic and have ADHD. I think inspectors should be looking at how teachers treat me and how much training that teachers get to understand me."/>
    <x v="1"/>
    <x v="0"/>
    <x v="0"/>
    <x v="0"/>
    <x v="1"/>
    <s v="I think schools should be inspected every year"/>
    <x v="0"/>
    <x v="0"/>
    <x v="0"/>
    <x v="0"/>
    <x v="1"/>
    <x v="1"/>
    <x v="0"/>
    <m/>
    <x v="0"/>
    <x v="0"/>
    <x v="0"/>
    <x v="1"/>
    <x v="0"/>
    <x v="0"/>
    <x v="0"/>
    <m/>
    <x v="0"/>
    <x v="0"/>
    <m/>
    <x v="0"/>
    <s v="Secondary school"/>
    <x v="3"/>
    <m/>
    <x v="6"/>
    <s v="Yes"/>
    <s v="ANON-51P4-YHB8-5"/>
    <n v="481843776"/>
    <m/>
    <d v="2025-10-24T11:43:10"/>
    <d v="2025-10-24T11:49:04"/>
    <d v="2025-10-24T11:48:46"/>
    <m/>
  </r>
  <r>
    <n v="227"/>
    <x v="1"/>
    <x v="0"/>
    <x v="0"/>
    <x v="0"/>
    <x v="0"/>
    <x v="0"/>
    <x v="0"/>
    <x v="0"/>
    <x v="0"/>
    <x v="0"/>
    <x v="0"/>
    <x v="2"/>
    <x v="2"/>
    <x v="2"/>
    <x v="1"/>
    <x v="0"/>
    <x v="1"/>
    <x v="0"/>
    <m/>
    <x v="1"/>
    <x v="1"/>
    <x v="2"/>
    <x v="0"/>
    <x v="1"/>
    <m/>
    <x v="2"/>
    <x v="0"/>
    <x v="0"/>
    <x v="1"/>
    <x v="1"/>
    <x v="0"/>
    <x v="0"/>
    <m/>
    <x v="0"/>
    <x v="0"/>
    <x v="0"/>
    <x v="1"/>
    <x v="0"/>
    <x v="0"/>
    <x v="0"/>
    <m/>
    <x v="1"/>
    <x v="0"/>
    <m/>
    <x v="0"/>
    <s v="Secondary school"/>
    <x v="3"/>
    <m/>
    <x v="5"/>
    <s v="Yes"/>
    <s v="ANON-51P4-YHTF-5"/>
    <n v="22012655"/>
    <m/>
    <d v="2025-10-29T17:28:48"/>
    <d v="2025-10-29T17:34:39"/>
    <d v="2025-10-29T17:34:21"/>
    <m/>
  </r>
  <r>
    <n v="228"/>
    <x v="1"/>
    <x v="0"/>
    <x v="0"/>
    <x v="0"/>
    <x v="0"/>
    <x v="0"/>
    <x v="0"/>
    <x v="0"/>
    <x v="0"/>
    <x v="0"/>
    <x v="0"/>
    <x v="2"/>
    <x v="1"/>
    <x v="0"/>
    <x v="0"/>
    <x v="0"/>
    <x v="0"/>
    <x v="0"/>
    <m/>
    <x v="1"/>
    <x v="0"/>
    <x v="2"/>
    <x v="2"/>
    <x v="1"/>
    <m/>
    <x v="1"/>
    <x v="0"/>
    <x v="0"/>
    <x v="0"/>
    <x v="1"/>
    <x v="0"/>
    <x v="0"/>
    <m/>
    <x v="2"/>
    <x v="0"/>
    <x v="0"/>
    <x v="0"/>
    <x v="0"/>
    <x v="0"/>
    <x v="0"/>
    <m/>
    <x v="0"/>
    <x v="1"/>
    <m/>
    <x v="0"/>
    <s v="Secondary school"/>
    <x v="3"/>
    <m/>
    <x v="5"/>
    <s v="Yes"/>
    <s v="ANON-51P4-YHT8-Q"/>
    <n v="637393818"/>
    <m/>
    <d v="2025-10-29T19:29:33"/>
    <d v="2025-10-29T19:43:27"/>
    <d v="2025-10-29T19:42:56"/>
    <m/>
  </r>
  <r>
    <n v="229"/>
    <x v="1"/>
    <x v="0"/>
    <x v="0"/>
    <x v="0"/>
    <x v="0"/>
    <x v="0"/>
    <x v="0"/>
    <x v="0"/>
    <x v="0"/>
    <x v="0"/>
    <x v="0"/>
    <x v="2"/>
    <x v="0"/>
    <x v="0"/>
    <x v="0"/>
    <x v="0"/>
    <x v="0"/>
    <x v="0"/>
    <m/>
    <x v="1"/>
    <x v="0"/>
    <x v="0"/>
    <x v="0"/>
    <x v="1"/>
    <m/>
    <x v="2"/>
    <x v="0"/>
    <x v="0"/>
    <x v="0"/>
    <x v="0"/>
    <x v="1"/>
    <x v="0"/>
    <m/>
    <x v="1"/>
    <x v="0"/>
    <x v="1"/>
    <x v="0"/>
    <x v="0"/>
    <x v="0"/>
    <x v="0"/>
    <m/>
    <x v="0"/>
    <x v="0"/>
    <m/>
    <x v="0"/>
    <s v="Secondary school"/>
    <x v="3"/>
    <m/>
    <x v="9"/>
    <s v="Yes"/>
    <s v="ANON-51P4-YHTZ-S"/>
    <n v="628484842"/>
    <m/>
    <d v="2025-10-30T08:57:34"/>
    <d v="2025-10-30T09:20:44"/>
    <d v="2025-10-30T09:20:35"/>
    <m/>
  </r>
  <r>
    <n v="331"/>
    <x v="1"/>
    <x v="0"/>
    <x v="0"/>
    <x v="0"/>
    <x v="0"/>
    <x v="0"/>
    <x v="1"/>
    <x v="0"/>
    <x v="0"/>
    <x v="0"/>
    <x v="0"/>
    <x v="0"/>
    <x v="2"/>
    <x v="0"/>
    <x v="3"/>
    <x v="0"/>
    <x v="1"/>
    <x v="0"/>
    <m/>
    <x v="1"/>
    <x v="2"/>
    <x v="0"/>
    <x v="1"/>
    <x v="1"/>
    <m/>
    <x v="3"/>
    <x v="1"/>
    <x v="0"/>
    <x v="0"/>
    <x v="0"/>
    <x v="0"/>
    <x v="0"/>
    <m/>
    <x v="1"/>
    <x v="0"/>
    <x v="0"/>
    <x v="1"/>
    <x v="1"/>
    <x v="0"/>
    <x v="0"/>
    <m/>
    <x v="0"/>
    <x v="0"/>
    <m/>
    <x v="0"/>
    <s v="Secondary school"/>
    <x v="3"/>
    <m/>
    <x v="17"/>
    <s v="Yes"/>
    <s v="ANON-51P4-YHSF-4"/>
    <n v="967901022"/>
    <m/>
    <d v="2025-11-12T12:01:41"/>
    <d v="2025-11-12T12:06:27"/>
    <d v="2025-11-12T12:06:18"/>
    <m/>
  </r>
  <r>
    <n v="334"/>
    <x v="1"/>
    <x v="0"/>
    <x v="0"/>
    <x v="0"/>
    <x v="0"/>
    <x v="0"/>
    <x v="0"/>
    <x v="0"/>
    <x v="0"/>
    <x v="0"/>
    <x v="0"/>
    <x v="0"/>
    <x v="0"/>
    <x v="0"/>
    <x v="0"/>
    <x v="0"/>
    <x v="0"/>
    <x v="0"/>
    <m/>
    <x v="2"/>
    <x v="1"/>
    <x v="1"/>
    <x v="0"/>
    <x v="1"/>
    <m/>
    <x v="1"/>
    <x v="0"/>
    <x v="1"/>
    <x v="1"/>
    <x v="1"/>
    <x v="0"/>
    <x v="0"/>
    <m/>
    <x v="1"/>
    <x v="1"/>
    <x v="0"/>
    <x v="1"/>
    <x v="1"/>
    <x v="0"/>
    <x v="0"/>
    <m/>
    <x v="0"/>
    <x v="0"/>
    <m/>
    <x v="0"/>
    <s v="Secondary school"/>
    <x v="3"/>
    <m/>
    <x v="4"/>
    <s v="No"/>
    <s v="ANON-51P4-YHSG-5"/>
    <m/>
    <m/>
    <d v="2025-11-13T18:03:21"/>
    <d v="2025-11-13T18:23:58"/>
    <d v="2025-11-13T18:23:33"/>
    <m/>
  </r>
  <r>
    <n v="357"/>
    <x v="1"/>
    <x v="0"/>
    <x v="0"/>
    <x v="0"/>
    <x v="0"/>
    <x v="0"/>
    <x v="0"/>
    <x v="0"/>
    <x v="0"/>
    <x v="3"/>
    <x v="1"/>
    <x v="1"/>
    <x v="2"/>
    <x v="1"/>
    <x v="3"/>
    <x v="1"/>
    <x v="1"/>
    <x v="0"/>
    <m/>
    <x v="1"/>
    <x v="1"/>
    <x v="0"/>
    <x v="2"/>
    <x v="3"/>
    <m/>
    <x v="2"/>
    <x v="1"/>
    <x v="0"/>
    <x v="0"/>
    <x v="1"/>
    <x v="1"/>
    <x v="0"/>
    <m/>
    <x v="1"/>
    <x v="0"/>
    <x v="0"/>
    <x v="0"/>
    <x v="0"/>
    <x v="0"/>
    <x v="1"/>
    <s v="A child friendly version of the report, one that is easier to read using less of the words that children might not understand."/>
    <x v="0"/>
    <x v="0"/>
    <m/>
    <x v="0"/>
    <s v="Secondary school"/>
    <x v="3"/>
    <m/>
    <x v="9"/>
    <s v="Yes"/>
    <s v="ANON-51P4-YGQC-X"/>
    <n v="999377976"/>
    <m/>
    <d v="2025-11-17T22:03:24"/>
    <d v="2025-11-17T22:08:13"/>
    <d v="2025-11-17T22:08:02"/>
    <m/>
  </r>
  <r>
    <n v="384"/>
    <x v="1"/>
    <x v="0"/>
    <x v="0"/>
    <x v="0"/>
    <x v="0"/>
    <x v="0"/>
    <x v="0"/>
    <x v="0"/>
    <x v="0"/>
    <x v="0"/>
    <x v="0"/>
    <x v="0"/>
    <x v="0"/>
    <x v="0"/>
    <x v="0"/>
    <x v="0"/>
    <x v="0"/>
    <x v="0"/>
    <s v="No"/>
    <x v="1"/>
    <x v="0"/>
    <x v="0"/>
    <x v="0"/>
    <x v="3"/>
    <m/>
    <x v="3"/>
    <x v="1"/>
    <x v="0"/>
    <x v="0"/>
    <x v="1"/>
    <x v="0"/>
    <x v="0"/>
    <m/>
    <x v="1"/>
    <x v="0"/>
    <x v="0"/>
    <x v="1"/>
    <x v="1"/>
    <x v="0"/>
    <x v="0"/>
    <m/>
    <x v="0"/>
    <x v="0"/>
    <m/>
    <x v="0"/>
    <s v="Secondary school"/>
    <x v="3"/>
    <m/>
    <x v="1"/>
    <s v="Yes"/>
    <s v="ANON-51P4-YGW5-P"/>
    <n v="309396985"/>
    <m/>
    <d v="2025-11-24T10:53:36"/>
    <d v="2025-11-24T11:00:36"/>
    <d v="2025-11-24T11:00:29"/>
    <m/>
  </r>
  <r>
    <n v="386"/>
    <x v="1"/>
    <x v="0"/>
    <x v="0"/>
    <x v="0"/>
    <x v="0"/>
    <x v="0"/>
    <x v="0"/>
    <x v="0"/>
    <x v="0"/>
    <x v="0"/>
    <x v="0"/>
    <x v="0"/>
    <x v="0"/>
    <x v="0"/>
    <x v="0"/>
    <x v="0"/>
    <x v="0"/>
    <x v="0"/>
    <s v="no"/>
    <x v="1"/>
    <x v="0"/>
    <x v="1"/>
    <x v="0"/>
    <x v="1"/>
    <s v="no"/>
    <x v="4"/>
    <x v="0"/>
    <x v="0"/>
    <x v="0"/>
    <x v="1"/>
    <x v="1"/>
    <x v="0"/>
    <m/>
    <x v="0"/>
    <x v="0"/>
    <x v="0"/>
    <x v="0"/>
    <x v="0"/>
    <x v="0"/>
    <x v="0"/>
    <m/>
    <x v="0"/>
    <x v="0"/>
    <m/>
    <x v="0"/>
    <s v="Secondary school"/>
    <x v="3"/>
    <m/>
    <x v="1"/>
    <s v="No"/>
    <s v="ANON-51P4-YGWU-P"/>
    <m/>
    <m/>
    <d v="2025-11-24T10:53:26"/>
    <d v="2025-11-24T11:01:34"/>
    <d v="2025-11-24T11:00:37"/>
    <m/>
  </r>
  <r>
    <n v="389"/>
    <x v="1"/>
    <x v="0"/>
    <x v="0"/>
    <x v="0"/>
    <x v="0"/>
    <x v="0"/>
    <x v="3"/>
    <x v="0"/>
    <x v="0"/>
    <x v="0"/>
    <x v="0"/>
    <x v="0"/>
    <x v="0"/>
    <x v="0"/>
    <x v="0"/>
    <x v="0"/>
    <x v="0"/>
    <x v="0"/>
    <m/>
    <x v="1"/>
    <x v="0"/>
    <x v="3"/>
    <x v="0"/>
    <x v="0"/>
    <m/>
    <x v="2"/>
    <x v="0"/>
    <x v="0"/>
    <x v="0"/>
    <x v="0"/>
    <x v="0"/>
    <x v="0"/>
    <m/>
    <x v="0"/>
    <x v="0"/>
    <x v="1"/>
    <x v="0"/>
    <x v="1"/>
    <x v="0"/>
    <x v="0"/>
    <m/>
    <x v="0"/>
    <x v="0"/>
    <m/>
    <x v="0"/>
    <s v="Secondary school"/>
    <x v="3"/>
    <m/>
    <x v="1"/>
    <s v="Yes"/>
    <s v="ANON-51P4-YGPP-A"/>
    <n v="220581182"/>
    <m/>
    <d v="2025-11-24T10:53:43"/>
    <d v="2025-11-24T11:08:23"/>
    <d v="2025-11-24T11:07:43"/>
    <m/>
  </r>
  <r>
    <n v="391"/>
    <x v="1"/>
    <x v="2"/>
    <x v="0"/>
    <x v="0"/>
    <x v="2"/>
    <x v="2"/>
    <x v="1"/>
    <x v="0"/>
    <x v="0"/>
    <x v="0"/>
    <x v="0"/>
    <x v="0"/>
    <x v="0"/>
    <x v="0"/>
    <x v="0"/>
    <x v="1"/>
    <x v="1"/>
    <x v="0"/>
    <m/>
    <x v="1"/>
    <x v="0"/>
    <x v="2"/>
    <x v="1"/>
    <x v="0"/>
    <m/>
    <x v="1"/>
    <x v="0"/>
    <x v="1"/>
    <x v="0"/>
    <x v="0"/>
    <x v="0"/>
    <x v="0"/>
    <m/>
    <x v="1"/>
    <x v="0"/>
    <x v="1"/>
    <x v="0"/>
    <x v="1"/>
    <x v="0"/>
    <x v="0"/>
    <m/>
    <x v="0"/>
    <x v="0"/>
    <m/>
    <x v="0"/>
    <s v="Secondary school"/>
    <x v="3"/>
    <m/>
    <x v="26"/>
    <s v="Yes"/>
    <s v="ANON-51P4-YGPN-8"/>
    <n v="897737029"/>
    <m/>
    <d v="2025-11-24T11:11:46"/>
    <d v="2025-11-24T11:16:43"/>
    <d v="2025-11-24T11:16:33"/>
    <m/>
  </r>
  <r>
    <n v="394"/>
    <x v="1"/>
    <x v="0"/>
    <x v="0"/>
    <x v="0"/>
    <x v="0"/>
    <x v="0"/>
    <x v="0"/>
    <x v="0"/>
    <x v="0"/>
    <x v="0"/>
    <x v="0"/>
    <x v="2"/>
    <x v="0"/>
    <x v="0"/>
    <x v="0"/>
    <x v="0"/>
    <x v="2"/>
    <x v="0"/>
    <m/>
    <x v="1"/>
    <x v="1"/>
    <x v="0"/>
    <x v="0"/>
    <x v="1"/>
    <m/>
    <x v="0"/>
    <x v="0"/>
    <x v="0"/>
    <x v="1"/>
    <x v="1"/>
    <x v="1"/>
    <x v="0"/>
    <m/>
    <x v="1"/>
    <x v="0"/>
    <x v="0"/>
    <x v="0"/>
    <x v="1"/>
    <x v="1"/>
    <x v="0"/>
    <m/>
    <x v="0"/>
    <x v="0"/>
    <m/>
    <x v="0"/>
    <s v="Secondary school"/>
    <x v="3"/>
    <m/>
    <x v="1"/>
    <s v="Yes"/>
    <s v="ANON-51P4-YGP9-K"/>
    <n v="1001110807"/>
    <m/>
    <d v="2025-11-24T11:11:29"/>
    <d v="2025-11-24T11:17:55"/>
    <d v="2025-11-24T11:17:34"/>
    <m/>
  </r>
  <r>
    <n v="396"/>
    <x v="1"/>
    <x v="0"/>
    <x v="0"/>
    <x v="0"/>
    <x v="0"/>
    <x v="0"/>
    <x v="0"/>
    <x v="0"/>
    <x v="0"/>
    <x v="0"/>
    <x v="0"/>
    <x v="1"/>
    <x v="0"/>
    <x v="0"/>
    <x v="0"/>
    <x v="0"/>
    <x v="1"/>
    <x v="0"/>
    <m/>
    <x v="1"/>
    <x v="0"/>
    <x v="2"/>
    <x v="1"/>
    <x v="1"/>
    <m/>
    <x v="1"/>
    <x v="0"/>
    <x v="0"/>
    <x v="0"/>
    <x v="0"/>
    <x v="0"/>
    <x v="0"/>
    <m/>
    <x v="0"/>
    <x v="0"/>
    <x v="1"/>
    <x v="1"/>
    <x v="1"/>
    <x v="0"/>
    <x v="0"/>
    <m/>
    <x v="0"/>
    <x v="0"/>
    <m/>
    <x v="0"/>
    <s v="Secondary school"/>
    <x v="3"/>
    <m/>
    <x v="26"/>
    <s v="Yes"/>
    <s v="ANON-51P4-YGC7-4"/>
    <n v="406449106"/>
    <m/>
    <d v="2025-11-24T11:30:22"/>
    <d v="2025-11-24T11:34:26"/>
    <d v="2025-11-24T11:34:21"/>
    <m/>
  </r>
  <r>
    <n v="463"/>
    <x v="1"/>
    <x v="0"/>
    <x v="0"/>
    <x v="0"/>
    <x v="0"/>
    <x v="0"/>
    <x v="1"/>
    <x v="0"/>
    <x v="3"/>
    <x v="0"/>
    <x v="0"/>
    <x v="1"/>
    <x v="0"/>
    <x v="0"/>
    <x v="1"/>
    <x v="0"/>
    <x v="0"/>
    <x v="0"/>
    <s v="Something along the lines of how well the schools and pupils aims are aligned... i.e. the school isn't pushing out people who didn't do very well in their Nat 5s when it comes to fifth year to be percieved to get better results. And what the school leadership teams vision for the school is - are the pupils aware of and involved in this? Ensuring the school and pupils are on the same page."/>
    <x v="1"/>
    <x v="1"/>
    <x v="2"/>
    <x v="0"/>
    <x v="1"/>
    <s v="I'm surprised it is not more often - teaching staff change over so frequently i think its schools should be inspected annually, or once every 2 years"/>
    <x v="0"/>
    <x v="1"/>
    <x v="0"/>
    <x v="0"/>
    <x v="1"/>
    <x v="0"/>
    <x v="0"/>
    <s v="I think the headteacher should tell the inspector their thoughts after the inspection, so the inspector is not influenced by the headteachers perception, which may be quite detatched from the everyday life of the school"/>
    <x v="1"/>
    <x v="2"/>
    <x v="1"/>
    <x v="1"/>
    <x v="0"/>
    <x v="0"/>
    <x v="0"/>
    <m/>
    <x v="0"/>
    <x v="0"/>
    <m/>
    <x v="0"/>
    <s v="Secondary school"/>
    <x v="3"/>
    <m/>
    <x v="4"/>
    <s v="Yes"/>
    <s v="ANON-51P4-YGUZ-S"/>
    <n v="612359466"/>
    <m/>
    <d v="2025-11-25T18:17:18"/>
    <d v="2025-11-25T18:29:24"/>
    <d v="2025-11-25T18:29:19"/>
    <m/>
  </r>
  <r>
    <n v="129"/>
    <x v="1"/>
    <x v="0"/>
    <x v="0"/>
    <x v="0"/>
    <x v="0"/>
    <x v="0"/>
    <x v="0"/>
    <x v="0"/>
    <x v="0"/>
    <x v="0"/>
    <x v="0"/>
    <x v="0"/>
    <x v="0"/>
    <x v="0"/>
    <x v="0"/>
    <x v="0"/>
    <x v="0"/>
    <x v="0"/>
    <s v="Wider achievements and opportunities for extra curricular activity._x000a_Engagement with local businesses and employers."/>
    <x v="1"/>
    <x v="0"/>
    <x v="0"/>
    <x v="0"/>
    <x v="1"/>
    <s v="There needs to be a mechanism whereby an inspection can be undertaken outwith a chronological cycle. There may be triggers that may have significant impact on leaning in a school, e.g. move to a new building, an amalgamation, a new HT. Such impacts need to be monitored."/>
    <x v="3"/>
    <x v="0"/>
    <x v="0"/>
    <x v="1"/>
    <x v="1"/>
    <x v="1"/>
    <x v="0"/>
    <s v="Some children may need support for this activity. Probably best from someone they know."/>
    <x v="0"/>
    <x v="0"/>
    <x v="1"/>
    <x v="0"/>
    <x v="0"/>
    <x v="0"/>
    <x v="0"/>
    <s v="Any video needs to feature people from the inspection team that young people gave met."/>
    <x v="0"/>
    <x v="0"/>
    <s v="Engagement with the Parent Forum must be improved. A Parent Council is likely to consist of families of the more successful learners. There needs to be an open invitation for any Parent to meeting with a member of the team rather than just via the Parent Council. _x000a__x000a_The team should actively inspect and report on the quality of provision for young people with ASN and looked after children."/>
    <x v="1"/>
    <s v="Secondary school"/>
    <x v="3"/>
    <m/>
    <x v="13"/>
    <s v="Yes"/>
    <s v="ANON-51P4-YHDJ-S"/>
    <n v="349567017"/>
    <m/>
    <d v="2025-10-13T11:12:19"/>
    <d v="2025-10-13T11:36:20"/>
    <d v="2025-10-13T11:36:02"/>
    <m/>
  </r>
  <r>
    <n v="356"/>
    <x v="1"/>
    <x v="0"/>
    <x v="0"/>
    <x v="0"/>
    <x v="0"/>
    <x v="0"/>
    <x v="0"/>
    <x v="0"/>
    <x v="0"/>
    <x v="0"/>
    <x v="0"/>
    <x v="0"/>
    <x v="0"/>
    <x v="0"/>
    <x v="0"/>
    <x v="0"/>
    <x v="0"/>
    <x v="0"/>
    <s v="How well Catholic schools cater to the spiritual well-being of pupils. How well they work with community partners such as associated parishes and clergy, and the diocese. All elements named above are viewed through the lens of faith within a Catholic school setting."/>
    <x v="1"/>
    <x v="0"/>
    <x v="2"/>
    <x v="2"/>
    <x v="2"/>
    <m/>
    <x v="2"/>
    <x v="2"/>
    <x v="2"/>
    <x v="0"/>
    <x v="1"/>
    <x v="1"/>
    <x v="0"/>
    <m/>
    <x v="2"/>
    <x v="0"/>
    <x v="0"/>
    <x v="0"/>
    <x v="0"/>
    <x v="0"/>
    <x v="0"/>
    <m/>
    <x v="0"/>
    <x v="0"/>
    <s v="I think that there is work to be done to recognise and inspect the unique contribution of Catholic schools within any inspection model. The same could be said of Gaelic medium education - surely a generic inspection team can't possibly either recognise or inspect what is so valued as distinct by these communities which means that there are aspects of the school which are not taken into account by the inspection team. My experience is also that RERC departments are rarely focused on.  In addition, it is not enough for one of the inspectors to simply be Catholic - but the person tasked with assessing this aspect should work in partnership with the local diocese to understand what this means."/>
    <x v="1"/>
    <s v="Secondary school"/>
    <x v="3"/>
    <m/>
    <x v="1"/>
    <s v="Yes"/>
    <s v="ANON-51P4-YGQQ-C"/>
    <n v="318736978"/>
    <m/>
    <d v="2025-11-17T15:12:35"/>
    <d v="2025-11-17T15:38:25"/>
    <d v="2025-11-17T15:38:10"/>
    <m/>
  </r>
  <r>
    <n v="5"/>
    <x v="1"/>
    <x v="0"/>
    <x v="0"/>
    <x v="0"/>
    <x v="0"/>
    <x v="0"/>
    <x v="0"/>
    <x v="0"/>
    <x v="0"/>
    <x v="0"/>
    <x v="0"/>
    <x v="0"/>
    <x v="0"/>
    <x v="0"/>
    <x v="0"/>
    <x v="0"/>
    <x v="0"/>
    <x v="0"/>
    <m/>
    <x v="1"/>
    <x v="0"/>
    <x v="0"/>
    <x v="0"/>
    <x v="0"/>
    <s v="Inspections are a stressful time for staff and being given a two and a half week notice period makes an entire school stressed to the maximum. Educators should be providing the same level and quality of provision, keeping paperwork up to scratch all year, not just for an inspection week. Inspectors should not be called inspectors, they should have unannounced visits, more often, to check on provision (like care commission). A lot can happen in a school over periods of 5-10 years."/>
    <x v="0"/>
    <x v="0"/>
    <x v="0"/>
    <x v="1"/>
    <x v="0"/>
    <x v="1"/>
    <x v="0"/>
    <m/>
    <x v="1"/>
    <x v="1"/>
    <x v="0"/>
    <x v="0"/>
    <x v="1"/>
    <x v="0"/>
    <x v="1"/>
    <s v="Allow the school staff to do this via the school improvement plan to work on developments and via things like a sketch note of positives. Positives should be shared with pupils and parents. School staff should be allowed the Professionalism to work on improvement"/>
    <x v="0"/>
    <x v="0"/>
    <s v="Inspections should be carried out by people who are working currently in schools. Frontline workers. A mix of support staff, teachers (who are currently in classes), deputes, Principal teachers and head teachers. It should be more of a sharing good practice visit where staff come and observe, share their feedback and play to the professional strengths of the staff. Head Teachers provide the Council's with detailed attainment on data. This should be enough to track whether a school is performing or not. Let school staff use their professional judgement. If a council is unhappy at how a school is progressing then they should become more involved in the process of supporting that improvement"/>
    <x v="1"/>
    <s v="Secondary school"/>
    <x v="3"/>
    <m/>
    <x v="24"/>
    <s v="Yes"/>
    <s v="ANON-51P4-YHNS-C"/>
    <n v="507066391"/>
    <m/>
    <d v="2025-09-04T08:17:48"/>
    <d v="2025-09-04T08:40:44"/>
    <d v="2025-09-04T08:40:30"/>
    <m/>
  </r>
  <r>
    <n v="13"/>
    <x v="1"/>
    <x v="0"/>
    <x v="0"/>
    <x v="0"/>
    <x v="0"/>
    <x v="0"/>
    <x v="0"/>
    <x v="0"/>
    <x v="0"/>
    <x v="0"/>
    <x v="0"/>
    <x v="2"/>
    <x v="0"/>
    <x v="0"/>
    <x v="0"/>
    <x v="0"/>
    <x v="0"/>
    <x v="0"/>
    <m/>
    <x v="1"/>
    <x v="1"/>
    <x v="1"/>
    <x v="1"/>
    <x v="1"/>
    <m/>
    <x v="3"/>
    <x v="0"/>
    <x v="0"/>
    <x v="0"/>
    <x v="1"/>
    <x v="1"/>
    <x v="0"/>
    <m/>
    <x v="1"/>
    <x v="0"/>
    <x v="1"/>
    <x v="1"/>
    <x v="0"/>
    <x v="0"/>
    <x v="0"/>
    <m/>
    <x v="0"/>
    <x v="0"/>
    <s v="Inspectors need to be selected from all levels of experience. Not just ex senior management SLt"/>
    <x v="1"/>
    <s v="Secondary school"/>
    <x v="3"/>
    <m/>
    <x v="30"/>
    <s v="No"/>
    <s v="ANON-51P4-YHJ1-6"/>
    <m/>
    <m/>
    <d v="2025-09-06T05:43:07"/>
    <d v="2025-09-06T05:48:53"/>
    <d v="2025-09-06T05:48:47"/>
    <m/>
  </r>
  <r>
    <n v="12"/>
    <x v="1"/>
    <x v="0"/>
    <x v="0"/>
    <x v="0"/>
    <x v="0"/>
    <x v="0"/>
    <x v="1"/>
    <x v="0"/>
    <x v="0"/>
    <x v="0"/>
    <x v="0"/>
    <x v="0"/>
    <x v="1"/>
    <x v="0"/>
    <x v="0"/>
    <x v="0"/>
    <x v="0"/>
    <x v="0"/>
    <s v="How outdoors learning is supported and implemented. What if any homework is being done and what happens when it isn’t. What support is afforded to those struggling in the system. How ASN is being diagnosed and supported and when. What clubs are being offered. How creativity is being supported. How the UN children’s rights are being supported and implemented especially the right to play."/>
    <x v="1"/>
    <x v="1"/>
    <x v="0"/>
    <x v="0"/>
    <x v="1"/>
    <s v="At least every five years but ALWAYS when there is a different head to the last inspection. My child’s school has been through three heads since it was last inspected and is very differently ran a totally differ School to when it was inspected."/>
    <x v="3"/>
    <x v="1"/>
    <x v="0"/>
    <x v="0"/>
    <x v="0"/>
    <x v="1"/>
    <x v="0"/>
    <m/>
    <x v="2"/>
    <x v="0"/>
    <x v="0"/>
    <x v="0"/>
    <x v="0"/>
    <x v="0"/>
    <x v="0"/>
    <m/>
    <x v="0"/>
    <x v="0"/>
    <s v="Just more often as I stated my child’s school has had three heads since the last inspection. Involve the kids more but don’t give the school so much time to put on a show. My child’s school has says they do different things whenever outside people come in and it’s always make art for the walls and tidy up first and he says is very different and much more fun to how it normally is especially parents evening."/>
    <x v="1"/>
    <s v="Secondary school"/>
    <x v="3"/>
    <m/>
    <x v="29"/>
    <s v="Yes"/>
    <s v="ANON-51P4-YHQA-W"/>
    <n v="270760811"/>
    <m/>
    <d v="2025-09-05T16:05:51"/>
    <d v="2025-09-05T16:20:31"/>
    <d v="2025-09-05T16:19:58"/>
    <m/>
  </r>
  <r>
    <n v="4"/>
    <x v="1"/>
    <x v="0"/>
    <x v="0"/>
    <x v="0"/>
    <x v="0"/>
    <x v="0"/>
    <x v="0"/>
    <x v="0"/>
    <x v="0"/>
    <x v="0"/>
    <x v="0"/>
    <x v="0"/>
    <x v="1"/>
    <x v="0"/>
    <x v="0"/>
    <x v="0"/>
    <x v="0"/>
    <x v="0"/>
    <s v="Current system only offers generic feedback across a school. How do departments know individually what they are doing well? Feedback from recent inspections highlights areas that some departments know they are doing well. They do not take into account significant work done by some departments in these areas. Equally, a department should know it is them that needs to improve."/>
    <x v="1"/>
    <x v="0"/>
    <x v="0"/>
    <x v="1"/>
    <x v="2"/>
    <s v="Inspections should be done without notice as in England. Giving 2 weeks notice gives schools time to change a significant amount of what you see. _x000a__x000a_I understand the scoping report needs done however every school does a standards and qualities report, this should be used as a the report you require. Or change the standards report to include aspects of what you need."/>
    <x v="3"/>
    <x v="0"/>
    <x v="0"/>
    <x v="0"/>
    <x v="1"/>
    <x v="0"/>
    <x v="0"/>
    <m/>
    <x v="0"/>
    <x v="0"/>
    <x v="0"/>
    <x v="1"/>
    <x v="0"/>
    <x v="0"/>
    <x v="0"/>
    <m/>
    <x v="0"/>
    <x v="0"/>
    <s v="Our school was recently inspected. The report given was generic, this is far from helpful. Inspectors should focus on individual departments, generic feedback is not helpful when you know you are being told areas for improvement that you are good at. These areas were validated by a recent authority inspection prior to the HMIE. It is also demoralising for staff when areas that are good, are not highlighted. It also means that you are unsure on what your specific areas of development should be."/>
    <x v="1"/>
    <s v="Secondary school"/>
    <x v="3"/>
    <m/>
    <x v="20"/>
    <s v="Yes"/>
    <s v="ANON-51P4-YHNN-7"/>
    <n v="561035376"/>
    <m/>
    <d v="2025-09-04T08:18:10"/>
    <d v="2025-09-04T08:34:17"/>
    <d v="2025-09-04T08:34:07"/>
    <m/>
  </r>
  <r>
    <n v="92"/>
    <x v="1"/>
    <x v="0"/>
    <x v="0"/>
    <x v="0"/>
    <x v="0"/>
    <x v="0"/>
    <x v="0"/>
    <x v="0"/>
    <x v="0"/>
    <x v="0"/>
    <x v="0"/>
    <x v="0"/>
    <x v="0"/>
    <x v="0"/>
    <x v="0"/>
    <x v="0"/>
    <x v="0"/>
    <x v="0"/>
    <m/>
    <x v="1"/>
    <x v="0"/>
    <x v="0"/>
    <x v="0"/>
    <x v="3"/>
    <m/>
    <x v="3"/>
    <x v="0"/>
    <x v="0"/>
    <x v="1"/>
    <x v="1"/>
    <x v="1"/>
    <x v="0"/>
    <m/>
    <x v="0"/>
    <x v="0"/>
    <x v="0"/>
    <x v="0"/>
    <x v="0"/>
    <x v="0"/>
    <x v="0"/>
    <m/>
    <x v="0"/>
    <x v="0"/>
    <s v="Young people from different schools to be part of the inspection team."/>
    <x v="1"/>
    <s v="Secondary school"/>
    <x v="3"/>
    <m/>
    <x v="3"/>
    <s v="Yes"/>
    <s v="ANON-51P4-YHES-3"/>
    <n v="426859700"/>
    <m/>
    <d v="2025-10-08T11:54:53"/>
    <d v="2025-10-08T12:03:02"/>
    <d v="2025-10-08T12:02:57"/>
    <m/>
  </r>
  <r>
    <n v="15"/>
    <x v="1"/>
    <x v="0"/>
    <x v="0"/>
    <x v="0"/>
    <x v="0"/>
    <x v="0"/>
    <x v="0"/>
    <x v="0"/>
    <x v="0"/>
    <x v="0"/>
    <x v="0"/>
    <x v="0"/>
    <x v="2"/>
    <x v="0"/>
    <x v="0"/>
    <x v="0"/>
    <x v="0"/>
    <x v="0"/>
    <s v="Ratio of SFL staff to ASN pupils"/>
    <x v="1"/>
    <x v="1"/>
    <x v="0"/>
    <x v="1"/>
    <x v="1"/>
    <m/>
    <x v="1"/>
    <x v="0"/>
    <x v="0"/>
    <x v="0"/>
    <x v="1"/>
    <x v="1"/>
    <x v="0"/>
    <m/>
    <x v="2"/>
    <x v="0"/>
    <x v="0"/>
    <x v="1"/>
    <x v="0"/>
    <x v="0"/>
    <x v="0"/>
    <s v="Graphs &amp; power point presentation showing how the school compares with others in Edinburgh"/>
    <x v="0"/>
    <x v="0"/>
    <m/>
    <x v="1"/>
    <s v="Secondary school"/>
    <x v="3"/>
    <m/>
    <x v="6"/>
    <s v="Yes"/>
    <s v="ANON-51P4-YHJP-5"/>
    <n v="500146571"/>
    <m/>
    <d v="2025-09-06T22:54:24"/>
    <d v="2025-09-06T23:02:39"/>
    <d v="2025-09-06T23:02:33"/>
    <m/>
  </r>
  <r>
    <n v="18"/>
    <x v="1"/>
    <x v="0"/>
    <x v="0"/>
    <x v="0"/>
    <x v="0"/>
    <x v="0"/>
    <x v="1"/>
    <x v="0"/>
    <x v="1"/>
    <x v="1"/>
    <x v="0"/>
    <x v="0"/>
    <x v="2"/>
    <x v="0"/>
    <x v="1"/>
    <x v="1"/>
    <x v="1"/>
    <x v="0"/>
    <s v="- cleanliness of the school_x000a_- timetabling. Giving additional periods to study in S1/2/3 - with assistance from a teacher._x000a_- learning materials - how prepared students are to learn / enough resources to teach_x000a_- improved resources (newer / online textbooks?)"/>
    <x v="0"/>
    <x v="1"/>
    <x v="1"/>
    <x v="1"/>
    <x v="1"/>
    <m/>
    <x v="2"/>
    <x v="1"/>
    <x v="2"/>
    <x v="0"/>
    <x v="1"/>
    <x v="0"/>
    <x v="0"/>
    <m/>
    <x v="1"/>
    <x v="0"/>
    <x v="1"/>
    <x v="0"/>
    <x v="0"/>
    <x v="0"/>
    <x v="0"/>
    <m/>
    <x v="0"/>
    <x v="1"/>
    <m/>
    <x v="1"/>
    <s v="Secondary school"/>
    <x v="3"/>
    <m/>
    <x v="1"/>
    <s v="Yes"/>
    <s v="ANON-51P4-YH92-P"/>
    <n v="444619293"/>
    <m/>
    <d v="2025-09-10T12:41:36"/>
    <d v="2025-09-10T13:02:10"/>
    <d v="2025-09-10T13:02:04"/>
    <m/>
  </r>
  <r>
    <n v="19"/>
    <x v="0"/>
    <x v="0"/>
    <x v="2"/>
    <x v="1"/>
    <x v="2"/>
    <x v="3"/>
    <x v="0"/>
    <x v="0"/>
    <x v="0"/>
    <x v="0"/>
    <x v="0"/>
    <x v="1"/>
    <x v="2"/>
    <x v="2"/>
    <x v="3"/>
    <x v="1"/>
    <x v="1"/>
    <x v="0"/>
    <m/>
    <x v="1"/>
    <x v="0"/>
    <x v="2"/>
    <x v="2"/>
    <x v="0"/>
    <m/>
    <x v="0"/>
    <x v="0"/>
    <x v="0"/>
    <x v="0"/>
    <x v="1"/>
    <x v="0"/>
    <x v="0"/>
    <m/>
    <x v="2"/>
    <x v="0"/>
    <x v="0"/>
    <x v="0"/>
    <x v="0"/>
    <x v="0"/>
    <x v="0"/>
    <m/>
    <x v="1"/>
    <x v="1"/>
    <m/>
    <x v="1"/>
    <s v="Secondary school"/>
    <x v="3"/>
    <m/>
    <x v="1"/>
    <s v="No"/>
    <s v="ANON-51P4-YH9F-A"/>
    <m/>
    <m/>
    <d v="2025-09-15T09:22:56"/>
    <d v="2025-09-15T12:50:27"/>
    <d v="2025-09-15T12:50:22"/>
    <m/>
  </r>
  <r>
    <n v="23"/>
    <x v="1"/>
    <x v="1"/>
    <x v="0"/>
    <x v="0"/>
    <x v="0"/>
    <x v="0"/>
    <x v="0"/>
    <x v="0"/>
    <x v="0"/>
    <x v="0"/>
    <x v="0"/>
    <x v="2"/>
    <x v="0"/>
    <x v="0"/>
    <x v="3"/>
    <x v="1"/>
    <x v="1"/>
    <x v="2"/>
    <s v="Schools should be aiming to hit all of these targets at all times and not just when there is an inspection._x000a_More rights and freedoms (unhealthy being in school all day)."/>
    <x v="1"/>
    <x v="1"/>
    <x v="1"/>
    <x v="2"/>
    <x v="1"/>
    <s v="No notice given to schools."/>
    <x v="4"/>
    <x v="1"/>
    <x v="0"/>
    <x v="1"/>
    <x v="1"/>
    <x v="1"/>
    <x v="0"/>
    <m/>
    <x v="1"/>
    <x v="0"/>
    <x v="0"/>
    <x v="0"/>
    <x v="0"/>
    <x v="0"/>
    <x v="0"/>
    <m/>
    <x v="0"/>
    <x v="0"/>
    <m/>
    <x v="1"/>
    <s v="Secondary school"/>
    <x v="3"/>
    <m/>
    <x v="1"/>
    <s v="Yes"/>
    <s v="ANON-51P4-YHK1-7"/>
    <n v="370939421"/>
    <m/>
    <d v="2025-09-15T12:49:51"/>
    <d v="2025-09-15T12:59:44"/>
    <d v="2025-09-15T12:59:39"/>
    <m/>
  </r>
  <r>
    <n v="156"/>
    <x v="0"/>
    <x v="2"/>
    <x v="2"/>
    <x v="1"/>
    <x v="2"/>
    <x v="2"/>
    <x v="1"/>
    <x v="1"/>
    <x v="1"/>
    <x v="1"/>
    <x v="2"/>
    <x v="2"/>
    <x v="1"/>
    <x v="3"/>
    <x v="2"/>
    <x v="3"/>
    <x v="0"/>
    <x v="0"/>
    <m/>
    <x v="1"/>
    <x v="0"/>
    <x v="0"/>
    <x v="0"/>
    <x v="1"/>
    <m/>
    <x v="5"/>
    <x v="2"/>
    <x v="2"/>
    <x v="1"/>
    <x v="0"/>
    <x v="1"/>
    <x v="0"/>
    <m/>
    <x v="2"/>
    <x v="2"/>
    <x v="0"/>
    <x v="0"/>
    <x v="1"/>
    <x v="1"/>
    <x v="0"/>
    <m/>
    <x v="0"/>
    <x v="0"/>
    <m/>
    <x v="1"/>
    <s v="Secondary school"/>
    <x v="3"/>
    <m/>
    <x v="5"/>
    <s v="Yes"/>
    <s v="ANON-51P4-YHA2-X"/>
    <n v="64447446"/>
    <m/>
    <d v="2025-10-22T09:17:45"/>
    <d v="2025-10-22T09:25:37"/>
    <d v="2025-10-22T09:25:31"/>
    <m/>
  </r>
  <r>
    <n v="178"/>
    <x v="1"/>
    <x v="0"/>
    <x v="0"/>
    <x v="0"/>
    <x v="2"/>
    <x v="0"/>
    <x v="0"/>
    <x v="1"/>
    <x v="0"/>
    <x v="0"/>
    <x v="0"/>
    <x v="0"/>
    <x v="0"/>
    <x v="0"/>
    <x v="0"/>
    <x v="0"/>
    <x v="0"/>
    <x v="0"/>
    <m/>
    <x v="1"/>
    <x v="2"/>
    <x v="0"/>
    <x v="0"/>
    <x v="0"/>
    <m/>
    <x v="0"/>
    <x v="0"/>
    <x v="0"/>
    <x v="0"/>
    <x v="0"/>
    <x v="0"/>
    <x v="0"/>
    <m/>
    <x v="0"/>
    <x v="2"/>
    <x v="0"/>
    <x v="0"/>
    <x v="0"/>
    <x v="0"/>
    <x v="0"/>
    <m/>
    <x v="1"/>
    <x v="1"/>
    <m/>
    <x v="1"/>
    <s v="Secondary school"/>
    <x v="3"/>
    <m/>
    <x v="5"/>
    <s v="No"/>
    <s v="ANON-51P4-YHAV-2"/>
    <m/>
    <m/>
    <d v="2025-10-23T12:38:08"/>
    <d v="2025-10-23T12:56:10"/>
    <d v="2025-10-23T12:55:40"/>
    <m/>
  </r>
  <r>
    <n v="302"/>
    <x v="1"/>
    <x v="0"/>
    <x v="0"/>
    <x v="0"/>
    <x v="0"/>
    <x v="0"/>
    <x v="0"/>
    <x v="0"/>
    <x v="0"/>
    <x v="0"/>
    <x v="0"/>
    <x v="0"/>
    <x v="0"/>
    <x v="0"/>
    <x v="0"/>
    <x v="0"/>
    <x v="0"/>
    <x v="0"/>
    <s v="Include areas regarding faith based learning and how being in a Catholic school improves the education of the young person."/>
    <x v="2"/>
    <x v="0"/>
    <x v="2"/>
    <x v="1"/>
    <x v="2"/>
    <m/>
    <x v="2"/>
    <x v="0"/>
    <x v="2"/>
    <x v="1"/>
    <x v="1"/>
    <x v="0"/>
    <x v="0"/>
    <m/>
    <x v="2"/>
    <x v="0"/>
    <x v="0"/>
    <x v="0"/>
    <x v="0"/>
    <x v="0"/>
    <x v="0"/>
    <m/>
    <x v="0"/>
    <x v="0"/>
    <m/>
    <x v="1"/>
    <s v="Secondary school"/>
    <x v="3"/>
    <m/>
    <x v="1"/>
    <s v="No"/>
    <s v="ANON-51P4-YHFN-Y"/>
    <m/>
    <m/>
    <d v="2025-11-11T12:14:49"/>
    <d v="2025-11-11T12:22:21"/>
    <d v="2025-11-11T12:22:17"/>
    <m/>
  </r>
  <r>
    <n v="433"/>
    <x v="1"/>
    <x v="0"/>
    <x v="0"/>
    <x v="0"/>
    <x v="0"/>
    <x v="0"/>
    <x v="0"/>
    <x v="0"/>
    <x v="0"/>
    <x v="0"/>
    <x v="0"/>
    <x v="0"/>
    <x v="0"/>
    <x v="0"/>
    <x v="0"/>
    <x v="0"/>
    <x v="0"/>
    <x v="0"/>
    <s v="No"/>
    <x v="1"/>
    <x v="0"/>
    <x v="0"/>
    <x v="0"/>
    <x v="1"/>
    <m/>
    <x v="3"/>
    <x v="0"/>
    <x v="0"/>
    <x v="0"/>
    <x v="0"/>
    <x v="1"/>
    <x v="0"/>
    <m/>
    <x v="1"/>
    <x v="0"/>
    <x v="0"/>
    <x v="1"/>
    <x v="1"/>
    <x v="0"/>
    <x v="0"/>
    <m/>
    <x v="0"/>
    <x v="0"/>
    <m/>
    <x v="1"/>
    <s v="Secondary school"/>
    <x v="3"/>
    <m/>
    <x v="26"/>
    <s v="No"/>
    <s v="ANON-51P4-YGDE-K"/>
    <m/>
    <m/>
    <d v="2025-11-24T17:49:36"/>
    <d v="2025-11-24T18:00:00"/>
    <d v="2025-11-24T17:59:46"/>
    <m/>
  </r>
  <r>
    <n v="434"/>
    <x v="1"/>
    <x v="0"/>
    <x v="0"/>
    <x v="0"/>
    <x v="0"/>
    <x v="0"/>
    <x v="0"/>
    <x v="0"/>
    <x v="0"/>
    <x v="0"/>
    <x v="0"/>
    <x v="0"/>
    <x v="0"/>
    <x v="0"/>
    <x v="0"/>
    <x v="0"/>
    <x v="0"/>
    <x v="0"/>
    <s v="How the school, classes and homework is communicated to students, teachers and families"/>
    <x v="1"/>
    <x v="2"/>
    <x v="0"/>
    <x v="0"/>
    <x v="1"/>
    <s v="Not a stressful experience for teachers. It should be a natural experience"/>
    <x v="0"/>
    <x v="2"/>
    <x v="0"/>
    <x v="1"/>
    <x v="1"/>
    <x v="0"/>
    <x v="0"/>
    <m/>
    <x v="1"/>
    <x v="0"/>
    <x v="0"/>
    <x v="0"/>
    <x v="0"/>
    <x v="0"/>
    <x v="0"/>
    <m/>
    <x v="0"/>
    <x v="0"/>
    <m/>
    <x v="1"/>
    <s v="Secondary school"/>
    <x v="3"/>
    <m/>
    <x v="26"/>
    <s v="Yes"/>
    <s v="ANON-51P4-YG54-K"/>
    <n v="452703157"/>
    <m/>
    <d v="2025-11-24T22:11:38"/>
    <d v="2025-11-24T22:17:31"/>
    <d v="2025-11-24T22:17:24"/>
    <m/>
  </r>
  <r>
    <n v="61"/>
    <x v="1"/>
    <x v="0"/>
    <x v="0"/>
    <x v="0"/>
    <x v="0"/>
    <x v="0"/>
    <x v="0"/>
    <x v="0"/>
    <x v="0"/>
    <x v="0"/>
    <x v="0"/>
    <x v="0"/>
    <x v="0"/>
    <x v="0"/>
    <x v="0"/>
    <x v="0"/>
    <x v="0"/>
    <x v="0"/>
    <m/>
    <x v="1"/>
    <x v="0"/>
    <x v="0"/>
    <x v="0"/>
    <x v="2"/>
    <m/>
    <x v="1"/>
    <x v="0"/>
    <x v="0"/>
    <x v="0"/>
    <x v="0"/>
    <x v="0"/>
    <x v="0"/>
    <m/>
    <x v="1"/>
    <x v="0"/>
    <x v="1"/>
    <x v="0"/>
    <x v="1"/>
    <x v="0"/>
    <x v="0"/>
    <m/>
    <x v="0"/>
    <x v="0"/>
    <m/>
    <x v="0"/>
    <s v="Special education school"/>
    <x v="4"/>
    <m/>
    <x v="22"/>
    <s v="Yes"/>
    <s v="ANON-51P4-YHPM-8"/>
    <n v="611733889"/>
    <m/>
    <d v="2025-09-25T09:10:22"/>
    <d v="2025-09-25T09:38:43"/>
    <d v="2025-09-25T09:38:28"/>
    <m/>
  </r>
  <r>
    <n v="62"/>
    <x v="1"/>
    <x v="0"/>
    <x v="0"/>
    <x v="0"/>
    <x v="0"/>
    <x v="0"/>
    <x v="0"/>
    <x v="0"/>
    <x v="0"/>
    <x v="0"/>
    <x v="0"/>
    <x v="0"/>
    <x v="0"/>
    <x v="0"/>
    <x v="0"/>
    <x v="0"/>
    <x v="0"/>
    <x v="0"/>
    <m/>
    <x v="2"/>
    <x v="1"/>
    <x v="0"/>
    <x v="0"/>
    <x v="1"/>
    <m/>
    <x v="4"/>
    <x v="0"/>
    <x v="0"/>
    <x v="0"/>
    <x v="0"/>
    <x v="0"/>
    <x v="0"/>
    <m/>
    <x v="2"/>
    <x v="0"/>
    <x v="0"/>
    <x v="0"/>
    <x v="1"/>
    <x v="1"/>
    <x v="0"/>
    <m/>
    <x v="0"/>
    <x v="3"/>
    <m/>
    <x v="0"/>
    <s v="Special education school"/>
    <x v="4"/>
    <m/>
    <x v="22"/>
    <s v="Yes"/>
    <s v="ANON-51P4-YHPS-E"/>
    <n v="968324500"/>
    <m/>
    <d v="2025-09-25T09:10:23"/>
    <d v="2025-09-25T09:38:45"/>
    <d v="2025-09-25T09:38:34"/>
    <m/>
  </r>
  <r>
    <n v="63"/>
    <x v="1"/>
    <x v="0"/>
    <x v="0"/>
    <x v="0"/>
    <x v="0"/>
    <x v="0"/>
    <x v="0"/>
    <x v="0"/>
    <x v="0"/>
    <x v="0"/>
    <x v="0"/>
    <x v="0"/>
    <x v="0"/>
    <x v="0"/>
    <x v="0"/>
    <x v="0"/>
    <x v="0"/>
    <x v="0"/>
    <m/>
    <x v="1"/>
    <x v="0"/>
    <x v="0"/>
    <x v="0"/>
    <x v="1"/>
    <m/>
    <x v="0"/>
    <x v="0"/>
    <x v="0"/>
    <x v="0"/>
    <x v="0"/>
    <x v="0"/>
    <x v="0"/>
    <m/>
    <x v="0"/>
    <x v="0"/>
    <x v="0"/>
    <x v="1"/>
    <x v="1"/>
    <x v="0"/>
    <x v="0"/>
    <m/>
    <x v="0"/>
    <x v="0"/>
    <m/>
    <x v="0"/>
    <s v="Special education school"/>
    <x v="4"/>
    <m/>
    <x v="22"/>
    <s v="Yes"/>
    <s v="ANON-51P4-YHPN-9"/>
    <n v="528086967"/>
    <m/>
    <d v="2025-09-25T09:10:24"/>
    <d v="2025-09-25T09:38:48"/>
    <d v="2025-09-25T09:38:01"/>
    <m/>
  </r>
  <r>
    <n v="64"/>
    <x v="1"/>
    <x v="0"/>
    <x v="0"/>
    <x v="0"/>
    <x v="0"/>
    <x v="0"/>
    <x v="0"/>
    <x v="0"/>
    <x v="0"/>
    <x v="0"/>
    <x v="0"/>
    <x v="2"/>
    <x v="0"/>
    <x v="0"/>
    <x v="0"/>
    <x v="0"/>
    <x v="0"/>
    <x v="0"/>
    <m/>
    <x v="1"/>
    <x v="0"/>
    <x v="0"/>
    <x v="2"/>
    <x v="1"/>
    <s v="Every 2 weeks maybe?"/>
    <x v="3"/>
    <x v="0"/>
    <x v="0"/>
    <x v="0"/>
    <x v="1"/>
    <x v="0"/>
    <x v="0"/>
    <m/>
    <x v="0"/>
    <x v="0"/>
    <x v="1"/>
    <x v="0"/>
    <x v="0"/>
    <x v="0"/>
    <x v="0"/>
    <m/>
    <x v="0"/>
    <x v="0"/>
    <m/>
    <x v="0"/>
    <s v="Special education school"/>
    <x v="4"/>
    <m/>
    <x v="22"/>
    <s v="Yes"/>
    <s v="ANON-51P4-YHPD-Y"/>
    <n v="199451917"/>
    <m/>
    <d v="2025-09-25T08:50:46"/>
    <d v="2025-09-25T09:38:50"/>
    <d v="2025-09-25T09:36:31"/>
    <m/>
  </r>
  <r>
    <n v="65"/>
    <x v="1"/>
    <x v="0"/>
    <x v="0"/>
    <x v="0"/>
    <x v="0"/>
    <x v="0"/>
    <x v="1"/>
    <x v="1"/>
    <x v="0"/>
    <x v="0"/>
    <x v="0"/>
    <x v="0"/>
    <x v="0"/>
    <x v="0"/>
    <x v="1"/>
    <x v="0"/>
    <x v="1"/>
    <x v="0"/>
    <m/>
    <x v="1"/>
    <x v="0"/>
    <x v="2"/>
    <x v="2"/>
    <x v="1"/>
    <m/>
    <x v="1"/>
    <x v="0"/>
    <x v="0"/>
    <x v="1"/>
    <x v="0"/>
    <x v="1"/>
    <x v="0"/>
    <m/>
    <x v="2"/>
    <x v="0"/>
    <x v="1"/>
    <x v="0"/>
    <x v="1"/>
    <x v="0"/>
    <x v="0"/>
    <m/>
    <x v="0"/>
    <x v="1"/>
    <m/>
    <x v="0"/>
    <s v="Special education school"/>
    <x v="4"/>
    <m/>
    <x v="22"/>
    <s v="Yes"/>
    <s v="ANON-51P4-YHP6-H"/>
    <n v="423778441"/>
    <m/>
    <d v="2025-09-25T09:11:11"/>
    <d v="2025-09-25T09:38:57"/>
    <d v="2025-09-25T09:38:33"/>
    <m/>
  </r>
  <r>
    <n v="66"/>
    <x v="0"/>
    <x v="0"/>
    <x v="0"/>
    <x v="1"/>
    <x v="0"/>
    <x v="2"/>
    <x v="0"/>
    <x v="2"/>
    <x v="0"/>
    <x v="0"/>
    <x v="2"/>
    <x v="0"/>
    <x v="1"/>
    <x v="0"/>
    <x v="0"/>
    <x v="1"/>
    <x v="0"/>
    <x v="2"/>
    <m/>
    <x v="2"/>
    <x v="0"/>
    <x v="0"/>
    <x v="2"/>
    <x v="3"/>
    <m/>
    <x v="4"/>
    <x v="2"/>
    <x v="0"/>
    <x v="1"/>
    <x v="0"/>
    <x v="0"/>
    <x v="0"/>
    <m/>
    <x v="0"/>
    <x v="0"/>
    <x v="0"/>
    <x v="0"/>
    <x v="1"/>
    <x v="1"/>
    <x v="0"/>
    <m/>
    <x v="1"/>
    <x v="0"/>
    <m/>
    <x v="0"/>
    <s v="Special education school"/>
    <x v="4"/>
    <m/>
    <x v="22"/>
    <s v="Yes"/>
    <s v="ANON-51P4-YHP7-J"/>
    <n v="462786297"/>
    <m/>
    <d v="2025-09-25T09:12:26"/>
    <d v="2025-09-25T09:39:13"/>
    <d v="2025-09-25T09:39:00"/>
    <m/>
  </r>
  <r>
    <n v="458"/>
    <x v="1"/>
    <x v="0"/>
    <x v="0"/>
    <x v="0"/>
    <x v="0"/>
    <x v="0"/>
    <x v="2"/>
    <x v="2"/>
    <x v="0"/>
    <x v="3"/>
    <x v="1"/>
    <x v="1"/>
    <x v="0"/>
    <x v="0"/>
    <x v="0"/>
    <x v="3"/>
    <x v="2"/>
    <x v="0"/>
    <s v="work experience _x000a__x000a_social skills"/>
    <x v="1"/>
    <x v="0"/>
    <x v="1"/>
    <x v="0"/>
    <x v="4"/>
    <s v="every two years"/>
    <x v="0"/>
    <x v="0"/>
    <x v="0"/>
    <x v="1"/>
    <x v="0"/>
    <x v="0"/>
    <x v="0"/>
    <s v="not sure"/>
    <x v="1"/>
    <x v="1"/>
    <x v="0"/>
    <x v="0"/>
    <x v="1"/>
    <x v="1"/>
    <x v="0"/>
    <m/>
    <x v="0"/>
    <x v="0"/>
    <m/>
    <x v="0"/>
    <s v="Special education school"/>
    <x v="4"/>
    <m/>
    <x v="7"/>
    <s v="No"/>
    <s v="ANON-51P4-YGUY-R"/>
    <m/>
    <m/>
    <d v="2025-11-25T12:42:29"/>
    <d v="2025-11-25T12:47:57"/>
    <d v="2025-11-25T12:47:51"/>
    <m/>
  </r>
  <r>
    <n v="459"/>
    <x v="1"/>
    <x v="1"/>
    <x v="0"/>
    <x v="0"/>
    <x v="0"/>
    <x v="0"/>
    <x v="0"/>
    <x v="0"/>
    <x v="0"/>
    <x v="0"/>
    <x v="0"/>
    <x v="0"/>
    <x v="0"/>
    <x v="0"/>
    <x v="3"/>
    <x v="0"/>
    <x v="1"/>
    <x v="1"/>
    <m/>
    <x v="1"/>
    <x v="0"/>
    <x v="1"/>
    <x v="0"/>
    <x v="2"/>
    <m/>
    <x v="1"/>
    <x v="0"/>
    <x v="1"/>
    <x v="1"/>
    <x v="1"/>
    <x v="0"/>
    <x v="0"/>
    <m/>
    <x v="0"/>
    <x v="1"/>
    <x v="1"/>
    <x v="0"/>
    <x v="1"/>
    <x v="0"/>
    <x v="0"/>
    <m/>
    <x v="0"/>
    <x v="3"/>
    <m/>
    <x v="0"/>
    <s v="Special education school"/>
    <x v="4"/>
    <m/>
    <x v="7"/>
    <s v="No"/>
    <s v="ANON-51P4-YGUP-F"/>
    <m/>
    <m/>
    <d v="2025-11-25T12:48:54"/>
    <d v="2025-11-25T12:55:45"/>
    <d v="2025-11-25T12:55:40"/>
    <m/>
  </r>
  <r>
    <n v="460"/>
    <x v="1"/>
    <x v="0"/>
    <x v="0"/>
    <x v="0"/>
    <x v="2"/>
    <x v="0"/>
    <x v="0"/>
    <x v="0"/>
    <x v="0"/>
    <x v="0"/>
    <x v="0"/>
    <x v="0"/>
    <x v="0"/>
    <x v="0"/>
    <x v="0"/>
    <x v="0"/>
    <x v="0"/>
    <x v="0"/>
    <m/>
    <x v="1"/>
    <x v="2"/>
    <x v="0"/>
    <x v="2"/>
    <x v="1"/>
    <m/>
    <x v="3"/>
    <x v="2"/>
    <x v="2"/>
    <x v="0"/>
    <x v="0"/>
    <x v="0"/>
    <x v="0"/>
    <m/>
    <x v="2"/>
    <x v="3"/>
    <x v="1"/>
    <x v="1"/>
    <x v="1"/>
    <x v="0"/>
    <x v="0"/>
    <m/>
    <x v="1"/>
    <x v="1"/>
    <m/>
    <x v="0"/>
    <s v="Special education school"/>
    <x v="4"/>
    <m/>
    <x v="7"/>
    <s v="No"/>
    <s v="ANON-51P4-YGUT-K"/>
    <m/>
    <m/>
    <d v="2025-11-25T12:56:36"/>
    <d v="2025-11-25T13:04:40"/>
    <d v="2025-11-25T13:00:22"/>
    <m/>
  </r>
  <r>
    <n v="461"/>
    <x v="1"/>
    <x v="0"/>
    <x v="0"/>
    <x v="0"/>
    <x v="0"/>
    <x v="0"/>
    <x v="0"/>
    <x v="0"/>
    <x v="0"/>
    <x v="0"/>
    <x v="0"/>
    <x v="0"/>
    <x v="0"/>
    <x v="0"/>
    <x v="0"/>
    <x v="0"/>
    <x v="0"/>
    <x v="0"/>
    <m/>
    <x v="1"/>
    <x v="0"/>
    <x v="0"/>
    <x v="0"/>
    <x v="1"/>
    <m/>
    <x v="0"/>
    <x v="0"/>
    <x v="0"/>
    <x v="0"/>
    <x v="1"/>
    <x v="0"/>
    <x v="0"/>
    <m/>
    <x v="0"/>
    <x v="0"/>
    <x v="1"/>
    <x v="1"/>
    <x v="1"/>
    <x v="0"/>
    <x v="0"/>
    <m/>
    <x v="0"/>
    <x v="0"/>
    <m/>
    <x v="0"/>
    <s v="Special education school"/>
    <x v="4"/>
    <m/>
    <x v="7"/>
    <s v="No"/>
    <s v="ANON-51P4-YGUD-3"/>
    <m/>
    <m/>
    <d v="2025-11-25T13:05:20"/>
    <d v="2025-11-25T13:08:27"/>
    <d v="2025-11-25T13:08:23"/>
    <m/>
  </r>
  <r>
    <n v="462"/>
    <x v="1"/>
    <x v="0"/>
    <x v="0"/>
    <x v="0"/>
    <x v="0"/>
    <x v="0"/>
    <x v="0"/>
    <x v="0"/>
    <x v="0"/>
    <x v="0"/>
    <x v="0"/>
    <x v="0"/>
    <x v="1"/>
    <x v="0"/>
    <x v="0"/>
    <x v="0"/>
    <x v="0"/>
    <x v="0"/>
    <m/>
    <x v="1"/>
    <x v="0"/>
    <x v="2"/>
    <x v="2"/>
    <x v="2"/>
    <m/>
    <x v="0"/>
    <x v="0"/>
    <x v="0"/>
    <x v="0"/>
    <x v="0"/>
    <x v="1"/>
    <x v="0"/>
    <m/>
    <x v="2"/>
    <x v="0"/>
    <x v="1"/>
    <x v="0"/>
    <x v="0"/>
    <x v="0"/>
    <x v="0"/>
    <m/>
    <x v="0"/>
    <x v="0"/>
    <m/>
    <x v="0"/>
    <s v="Special education school"/>
    <x v="4"/>
    <m/>
    <x v="7"/>
    <s v="No"/>
    <s v="ANON-51P4-YGU9-R"/>
    <m/>
    <m/>
    <d v="2025-11-25T13:15:31"/>
    <d v="2025-11-25T13:18:45"/>
    <d v="2025-11-25T13:18:41"/>
    <m/>
  </r>
  <r>
    <n v="2"/>
    <x v="1"/>
    <x v="0"/>
    <x v="0"/>
    <x v="0"/>
    <x v="0"/>
    <x v="0"/>
    <x v="0"/>
    <x v="0"/>
    <x v="0"/>
    <x v="0"/>
    <x v="0"/>
    <x v="0"/>
    <x v="0"/>
    <x v="0"/>
    <x v="0"/>
    <x v="0"/>
    <x v="0"/>
    <x v="0"/>
    <s v="They should look at why a school has such a high staff turnover"/>
    <x v="1"/>
    <x v="1"/>
    <x v="1"/>
    <x v="0"/>
    <x v="1"/>
    <s v="Schools should be inspected a minimum of every 2 years as so much changes. _x000a_New build schools should be inspected after year one and then after year 2"/>
    <x v="3"/>
    <x v="0"/>
    <x v="0"/>
    <x v="0"/>
    <x v="1"/>
    <x v="0"/>
    <x v="1"/>
    <s v="Talk to Children without school staff as they won’t say exactly what they want to as some get told not to say stuff"/>
    <x v="0"/>
    <x v="0"/>
    <x v="0"/>
    <x v="0"/>
    <x v="0"/>
    <x v="0"/>
    <x v="0"/>
    <m/>
    <x v="0"/>
    <x v="0"/>
    <s v="No notice visits, schools should be prepared at all times, speak to parents and speak to children without school staff present."/>
    <x v="1"/>
    <s v="Special education school"/>
    <x v="4"/>
    <m/>
    <x v="29"/>
    <s v="Yes"/>
    <s v="ANON-51P4-YHND-W"/>
    <n v="676015321"/>
    <m/>
    <d v="2025-09-04T07:38:07"/>
    <d v="2025-09-04T07:45:04"/>
    <d v="2025-09-04T07:44:53"/>
    <m/>
  </r>
  <r>
    <n v="457"/>
    <x v="1"/>
    <x v="0"/>
    <x v="0"/>
    <x v="1"/>
    <x v="0"/>
    <x v="0"/>
    <x v="1"/>
    <x v="0"/>
    <x v="0"/>
    <x v="0"/>
    <x v="0"/>
    <x v="2"/>
    <x v="0"/>
    <x v="0"/>
    <x v="0"/>
    <x v="0"/>
    <x v="0"/>
    <x v="0"/>
    <s v="Making group stuff"/>
    <x v="1"/>
    <x v="0"/>
    <x v="0"/>
    <x v="1"/>
    <x v="4"/>
    <s v="at least once a year"/>
    <x v="0"/>
    <x v="0"/>
    <x v="0"/>
    <x v="1"/>
    <x v="0"/>
    <x v="0"/>
    <x v="1"/>
    <s v="depending on what answers all"/>
    <x v="1"/>
    <x v="0"/>
    <x v="0"/>
    <x v="0"/>
    <x v="1"/>
    <x v="0"/>
    <x v="1"/>
    <s v="tell you before they leave"/>
    <x v="0"/>
    <x v="0"/>
    <s v="work together"/>
    <x v="1"/>
    <s v="Special education school"/>
    <x v="4"/>
    <m/>
    <x v="7"/>
    <s v="No"/>
    <s v="ANON-51P4-YGUC-2"/>
    <m/>
    <m/>
    <d v="2025-11-25T12:33:36"/>
    <d v="2025-11-25T12:41:44"/>
    <d v="2025-11-25T12:41:2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6E99C91-5A8A-4E4C-B66A-B41626E14F21}"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0" firstHeaderRow="1" firstDataRow="1"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2">
        <item m="1" x="7"/>
        <item m="1" x="6"/>
        <item m="1" x="8"/>
        <item m="1" x="9"/>
        <item m="1" x="10"/>
        <item x="5"/>
        <item x="0"/>
        <item x="1"/>
        <item x="2"/>
        <item x="3"/>
        <item x="4"/>
        <item t="default"/>
      </items>
    </pivotField>
    <pivotField showAll="0"/>
    <pivotField showAll="0"/>
    <pivotField showAll="0"/>
    <pivotField showAll="0"/>
    <pivotField showAll="0"/>
    <pivotField showAll="0"/>
    <pivotField showAll="0"/>
    <pivotField showAll="0"/>
    <pivotField showAll="0"/>
    <pivotField showAll="0"/>
  </pivotFields>
  <rowFields count="1">
    <field x="47"/>
  </rowFields>
  <rowItems count="7">
    <i>
      <x v="5"/>
    </i>
    <i>
      <x v="6"/>
    </i>
    <i>
      <x v="7"/>
    </i>
    <i>
      <x v="8"/>
    </i>
    <i>
      <x v="9"/>
    </i>
    <i>
      <x v="10"/>
    </i>
    <i t="grand">
      <x/>
    </i>
  </rowItems>
  <colItems count="1">
    <i/>
  </colItems>
  <dataFields count="1">
    <dataField name="Count of Main typology categories" fld="4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A8CE7D05-014E-49DA-ABB2-764454789EEF}" name="PivotTable1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axis="axisCol" dataField="1"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7"/>
  </colFields>
  <colItems count="5">
    <i>
      <x/>
    </i>
    <i>
      <x v="1"/>
    </i>
    <i>
      <x v="2"/>
    </i>
    <i>
      <x v="3"/>
    </i>
    <i t="grand">
      <x/>
    </i>
  </colItems>
  <dataFields count="1">
    <dataField name="Count of 1.7  How well you are supported to look after and improve your health and wellbeing" fld="7" subtotal="count" baseField="0" baseItem="0"/>
  </dataFields>
  <formats count="1">
    <format dxfId="118">
      <pivotArea dataOnly="0" labelOnly="1" fieldPosition="0">
        <references count="1">
          <reference field="7"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6C5AA61C-69AC-492B-9F42-2A173464B4E0}" name="PivotTable1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axis="axisCol" dataField="1"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8"/>
  </colFields>
  <colItems count="5">
    <i>
      <x/>
    </i>
    <i>
      <x v="1"/>
    </i>
    <i>
      <x v="2"/>
    </i>
    <i>
      <x v="3"/>
    </i>
    <i t="grand">
      <x/>
    </i>
  </colItems>
  <dataFields count="1">
    <dataField name="Count of 1.8 What and how well you learn at school" fld="8" subtotal="count" baseField="0" baseItem="0"/>
  </dataFields>
  <formats count="4">
    <format dxfId="117">
      <pivotArea field="8" type="button" dataOnly="0" labelOnly="1" outline="0" axis="axisCol" fieldPosition="0"/>
    </format>
    <format dxfId="116">
      <pivotArea type="topRight" dataOnly="0" labelOnly="1" outline="0" fieldPosition="0"/>
    </format>
    <format dxfId="115">
      <pivotArea dataOnly="0" labelOnly="1" fieldPosition="0">
        <references count="1">
          <reference field="8" count="0"/>
        </references>
      </pivotArea>
    </format>
    <format dxfId="11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F338D619-CB3A-4947-959B-3F5ED7FF216F}" name="PivotTable1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axis="axisCol" dataField="1"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9"/>
  </colFields>
  <colItems count="5">
    <i>
      <x/>
    </i>
    <i>
      <x v="1"/>
    </i>
    <i>
      <x v="2"/>
    </i>
    <i>
      <x v="3"/>
    </i>
    <i t="grand">
      <x/>
    </i>
  </colItems>
  <dataFields count="1">
    <dataField name="Count of 1.9  How well you are supported to achieve in your school work and learning" fld="9" subtotal="count" baseField="0" baseItem="0"/>
  </dataFields>
  <formats count="6">
    <format dxfId="113">
      <pivotArea field="47" type="button" dataOnly="0" labelOnly="1" outline="0" axis="axisRow" fieldPosition="0"/>
    </format>
    <format dxfId="112">
      <pivotArea dataOnly="0" labelOnly="1" fieldPosition="0">
        <references count="1">
          <reference field="9" count="0"/>
        </references>
      </pivotArea>
    </format>
    <format dxfId="111">
      <pivotArea dataOnly="0" labelOnly="1" grandCol="1" outline="0" fieldPosition="0"/>
    </format>
    <format dxfId="110">
      <pivotArea field="47" type="button" dataOnly="0" labelOnly="1" outline="0" axis="axisRow" fieldPosition="0"/>
    </format>
    <format dxfId="109">
      <pivotArea dataOnly="0" labelOnly="1" fieldPosition="0">
        <references count="1">
          <reference field="9" count="0"/>
        </references>
      </pivotArea>
    </format>
    <format dxfId="10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A0E68E73-BFC8-4603-A406-3FB4EDEAD213}" name="PivotTable15"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axis="axisCol" dataField="1" showAll="0">
      <items count="5">
        <item x="0"/>
        <item x="3"/>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0"/>
  </colFields>
  <colItems count="5">
    <i>
      <x/>
    </i>
    <i>
      <x v="1"/>
    </i>
    <i>
      <x v="2"/>
    </i>
    <i>
      <x v="3"/>
    </i>
    <i t="grand">
      <x/>
    </i>
  </colItems>
  <dataFields count="1">
    <dataField name="Count of 1.10  How much support you get to keep improving your learning" fld="10" subtotal="count" baseField="0" baseItem="0"/>
  </dataFields>
  <formats count="4">
    <format dxfId="107">
      <pivotArea dataOnly="0" labelOnly="1" fieldPosition="0">
        <references count="1">
          <reference field="10" count="0"/>
        </references>
      </pivotArea>
    </format>
    <format dxfId="106">
      <pivotArea dataOnly="0" labelOnly="1" grandCol="1" outline="0" fieldPosition="0"/>
    </format>
    <format dxfId="105">
      <pivotArea dataOnly="0" labelOnly="1" fieldPosition="0">
        <references count="1">
          <reference field="10" count="0"/>
        </references>
      </pivotArea>
    </format>
    <format dxfId="10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4088894C-4A7E-4992-82E2-4E5703ED8754}" name="PivotTable16"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1"/>
  </colFields>
  <colItems count="5">
    <i>
      <x/>
    </i>
    <i>
      <x v="1"/>
    </i>
    <i>
      <x v="2"/>
    </i>
    <i>
      <x v="3"/>
    </i>
    <i t="grand">
      <x/>
    </i>
  </colItems>
  <dataFields count="1">
    <dataField name="Count of 1.11 How your teachers help you understand how you can improve" fld="11" subtotal="count" baseField="0" baseItem="0"/>
  </dataFields>
  <formats count="12">
    <format dxfId="103">
      <pivotArea type="origin" dataOnly="0" labelOnly="1" outline="0" fieldPosition="0"/>
    </format>
    <format dxfId="102">
      <pivotArea field="11" type="button" dataOnly="0" labelOnly="1" outline="0" axis="axisCol" fieldPosition="0"/>
    </format>
    <format dxfId="101">
      <pivotArea type="topRight" dataOnly="0" labelOnly="1" outline="0" fieldPosition="0"/>
    </format>
    <format dxfId="100">
      <pivotArea field="47" type="button" dataOnly="0" labelOnly="1" outline="0" axis="axisRow" fieldPosition="0"/>
    </format>
    <format dxfId="99">
      <pivotArea dataOnly="0" labelOnly="1" fieldPosition="0">
        <references count="1">
          <reference field="11" count="0"/>
        </references>
      </pivotArea>
    </format>
    <format dxfId="98">
      <pivotArea dataOnly="0" labelOnly="1" grandCol="1" outline="0" fieldPosition="0"/>
    </format>
    <format dxfId="97">
      <pivotArea type="origin" dataOnly="0" labelOnly="1" outline="0" fieldPosition="0"/>
    </format>
    <format dxfId="96">
      <pivotArea field="11" type="button" dataOnly="0" labelOnly="1" outline="0" axis="axisCol" fieldPosition="0"/>
    </format>
    <format dxfId="95">
      <pivotArea type="topRight" dataOnly="0" labelOnly="1" outline="0" fieldPosition="0"/>
    </format>
    <format dxfId="94">
      <pivotArea field="47" type="button" dataOnly="0" labelOnly="1" outline="0" axis="axisRow" fieldPosition="0"/>
    </format>
    <format dxfId="93">
      <pivotArea dataOnly="0" labelOnly="1" fieldPosition="0">
        <references count="1">
          <reference field="11" count="0"/>
        </references>
      </pivotArea>
    </format>
    <format dxfId="9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BFFED3C-539D-4033-AB9B-CB632771A468}" name="PivotTable17"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2"/>
  </colFields>
  <colItems count="5">
    <i>
      <x/>
    </i>
    <i>
      <x v="1"/>
    </i>
    <i>
      <x v="2"/>
    </i>
    <i>
      <x v="3"/>
    </i>
    <i t="grand">
      <x/>
    </i>
  </colItems>
  <dataFields count="1">
    <dataField name="Count of 1.12 How well computers and technology are used to help you learn" fld="12" subtotal="count" baseField="0" baseItem="0"/>
  </dataFields>
  <formats count="7">
    <format dxfId="91">
      <pivotArea dataOnly="0" labelOnly="1" fieldPosition="0">
        <references count="1">
          <reference field="12" count="0"/>
        </references>
      </pivotArea>
    </format>
    <format dxfId="90">
      <pivotArea dataOnly="0" labelOnly="1" grandCol="1" outline="0" fieldPosition="0"/>
    </format>
    <format dxfId="89">
      <pivotArea type="origin" dataOnly="0" labelOnly="1" outline="0" fieldPosition="0"/>
    </format>
    <format dxfId="88">
      <pivotArea field="47" type="button" dataOnly="0" labelOnly="1" outline="0" axis="axisRow" fieldPosition="0"/>
    </format>
    <format dxfId="87">
      <pivotArea dataOnly="0" labelOnly="1" fieldPosition="0">
        <references count="1">
          <reference field="12" count="0"/>
        </references>
      </pivotArea>
    </format>
    <format dxfId="86">
      <pivotArea dataOnly="0" labelOnly="1" grandCol="1" outline="0" fieldPosition="0"/>
    </format>
    <format dxfId="85">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F27EA825-4982-4F72-BAED-8007F1C18A28}" name="PivotTable18"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3"/>
  </colFields>
  <colItems count="5">
    <i>
      <x/>
    </i>
    <i>
      <x v="1"/>
    </i>
    <i>
      <x v="2"/>
    </i>
    <i>
      <x v="3"/>
    </i>
    <i t="grand">
      <x/>
    </i>
  </colItems>
  <dataFields count="1">
    <dataField name="Count of 1.13 How your school works with other people who support you -  like nurses, counsellors or after-school club leaders" fld="13" subtotal="count" baseField="0" baseItem="0"/>
  </dataFields>
  <formats count="5">
    <format dxfId="84">
      <pivotArea type="origin" dataOnly="0" labelOnly="1" outline="0" fieldPosition="0"/>
    </format>
    <format dxfId="83">
      <pivotArea dataOnly="0" labelOnly="1" fieldPosition="0">
        <references count="1">
          <reference field="13" count="0"/>
        </references>
      </pivotArea>
    </format>
    <format dxfId="82">
      <pivotArea dataOnly="0" labelOnly="1" grandCol="1" outline="0" fieldPosition="0"/>
    </format>
    <format dxfId="81">
      <pivotArea dataOnly="0" labelOnly="1" fieldPosition="0">
        <references count="1">
          <reference field="13" count="0"/>
        </references>
      </pivotArea>
    </format>
    <format dxfId="8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9886C73D-7999-4912-9270-332A8117E853}" name="PivotTable19"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4"/>
  </colFields>
  <colItems count="5">
    <i>
      <x/>
    </i>
    <i>
      <x v="1"/>
    </i>
    <i>
      <x v="2"/>
    </i>
    <i>
      <x v="3"/>
    </i>
    <i t="grand">
      <x/>
    </i>
  </colItems>
  <dataFields count="1">
    <dataField name="Count of  1.14 How well your school supports you when you move to a new stage at school  (like starting high school)" fld="14" subtotal="count" baseField="0" baseItem="0"/>
  </dataFields>
  <formats count="12">
    <format dxfId="79">
      <pivotArea type="origin" dataOnly="0" labelOnly="1" outline="0" fieldPosition="0"/>
    </format>
    <format dxfId="78">
      <pivotArea field="14" type="button" dataOnly="0" labelOnly="1" outline="0" axis="axisCol" fieldPosition="0"/>
    </format>
    <format dxfId="77">
      <pivotArea type="topRight" dataOnly="0" labelOnly="1" outline="0" fieldPosition="0"/>
    </format>
    <format dxfId="76">
      <pivotArea field="47" type="button" dataOnly="0" labelOnly="1" outline="0" axis="axisRow" fieldPosition="0"/>
    </format>
    <format dxfId="75">
      <pivotArea dataOnly="0" labelOnly="1" fieldPosition="0">
        <references count="1">
          <reference field="14" count="0"/>
        </references>
      </pivotArea>
    </format>
    <format dxfId="74">
      <pivotArea dataOnly="0" labelOnly="1" grandCol="1" outline="0" fieldPosition="0"/>
    </format>
    <format dxfId="73">
      <pivotArea type="origin" dataOnly="0" labelOnly="1" outline="0" fieldPosition="0"/>
    </format>
    <format dxfId="72">
      <pivotArea field="14" type="button" dataOnly="0" labelOnly="1" outline="0" axis="axisCol" fieldPosition="0"/>
    </format>
    <format dxfId="71">
      <pivotArea type="topRight" dataOnly="0" labelOnly="1" outline="0" fieldPosition="0"/>
    </format>
    <format dxfId="70">
      <pivotArea field="47" type="button" dataOnly="0" labelOnly="1" outline="0" axis="axisRow" fieldPosition="0"/>
    </format>
    <format dxfId="69">
      <pivotArea dataOnly="0" labelOnly="1" fieldPosition="0">
        <references count="1">
          <reference field="14" count="0"/>
        </references>
      </pivotArea>
    </format>
    <format dxfId="6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8AA892C1-3E80-42C7-AFD5-B0B6C5AAEDE1}" name="PivotTable20"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3"/>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5"/>
  </colFields>
  <colItems count="5">
    <i>
      <x/>
    </i>
    <i>
      <x v="1"/>
    </i>
    <i>
      <x v="2"/>
    </i>
    <i>
      <x v="3"/>
    </i>
    <i t="grand">
      <x/>
    </i>
  </colItems>
  <dataFields count="1">
    <dataField name="Count of 1.15 How well you learn important life skills like teamwork and problem-solving" fld="15" subtotal="count" baseField="0" baseItem="0"/>
  </dataFields>
  <formats count="12">
    <format dxfId="67">
      <pivotArea type="origin" dataOnly="0" labelOnly="1" outline="0" fieldPosition="0"/>
    </format>
    <format dxfId="66">
      <pivotArea field="15" type="button" dataOnly="0" labelOnly="1" outline="0" axis="axisCol" fieldPosition="0"/>
    </format>
    <format dxfId="65">
      <pivotArea type="topRight" dataOnly="0" labelOnly="1" outline="0" fieldPosition="0"/>
    </format>
    <format dxfId="64">
      <pivotArea field="47" type="button" dataOnly="0" labelOnly="1" outline="0" axis="axisRow" fieldPosition="0"/>
    </format>
    <format dxfId="63">
      <pivotArea dataOnly="0" labelOnly="1" fieldPosition="0">
        <references count="1">
          <reference field="15" count="0"/>
        </references>
      </pivotArea>
    </format>
    <format dxfId="62">
      <pivotArea dataOnly="0" labelOnly="1" grandCol="1" outline="0" fieldPosition="0"/>
    </format>
    <format dxfId="61">
      <pivotArea type="origin" dataOnly="0" labelOnly="1" outline="0" fieldPosition="0"/>
    </format>
    <format dxfId="60">
      <pivotArea field="15" type="button" dataOnly="0" labelOnly="1" outline="0" axis="axisCol" fieldPosition="0"/>
    </format>
    <format dxfId="59">
      <pivotArea type="topRight" dataOnly="0" labelOnly="1" outline="0" fieldPosition="0"/>
    </format>
    <format dxfId="58">
      <pivotArea field="47" type="button" dataOnly="0" labelOnly="1" outline="0" axis="axisRow" fieldPosition="0"/>
    </format>
    <format dxfId="57">
      <pivotArea dataOnly="0" labelOnly="1" fieldPosition="0">
        <references count="1">
          <reference field="15" count="0"/>
        </references>
      </pivotArea>
    </format>
    <format dxfId="5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80A259FA-6D78-4FC8-9C67-BCFC68AFE470}" name="PivotTable2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6"/>
  </colFields>
  <colItems count="5">
    <i>
      <x/>
    </i>
    <i>
      <x v="1"/>
    </i>
    <i>
      <x v="2"/>
    </i>
    <i>
      <x v="3"/>
    </i>
    <i t="grand">
      <x/>
    </i>
  </colItems>
  <dataFields count="1">
    <dataField name="Count of 1.16  How your school uses feedback and information to keep improving" fld="16" subtotal="count" baseField="0" baseItem="0"/>
  </dataFields>
  <formats count="12">
    <format dxfId="55">
      <pivotArea type="origin" dataOnly="0" labelOnly="1" outline="0" fieldPosition="0"/>
    </format>
    <format dxfId="54">
      <pivotArea field="16" type="button" dataOnly="0" labelOnly="1" outline="0" axis="axisCol" fieldPosition="0"/>
    </format>
    <format dxfId="53">
      <pivotArea type="topRight" dataOnly="0" labelOnly="1" outline="0" fieldPosition="0"/>
    </format>
    <format dxfId="52">
      <pivotArea field="47" type="button" dataOnly="0" labelOnly="1" outline="0" axis="axisRow" fieldPosition="0"/>
    </format>
    <format dxfId="51">
      <pivotArea dataOnly="0" labelOnly="1" fieldPosition="0">
        <references count="1">
          <reference field="16" count="0"/>
        </references>
      </pivotArea>
    </format>
    <format dxfId="50">
      <pivotArea dataOnly="0" labelOnly="1" grandCol="1" outline="0" fieldPosition="0"/>
    </format>
    <format dxfId="49">
      <pivotArea type="origin" dataOnly="0" labelOnly="1" outline="0" fieldPosition="0"/>
    </format>
    <format dxfId="48">
      <pivotArea field="16" type="button" dataOnly="0" labelOnly="1" outline="0" axis="axisCol" fieldPosition="0"/>
    </format>
    <format dxfId="47">
      <pivotArea type="topRight" dataOnly="0" labelOnly="1" outline="0" fieldPosition="0"/>
    </format>
    <format dxfId="46">
      <pivotArea field="47" type="button" dataOnly="0" labelOnly="1" outline="0" axis="axisRow" fieldPosition="0"/>
    </format>
    <format dxfId="45">
      <pivotArea dataOnly="0" labelOnly="1" fieldPosition="0">
        <references count="1">
          <reference field="16" count="0"/>
        </references>
      </pivotArea>
    </format>
    <format dxfId="4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53B1FE-1BEE-45FD-A5FD-F2BEC92A2E04}" name="PivotTable4"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G36"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6">
        <item x="2"/>
        <item x="3"/>
        <item x="4"/>
        <item x="1"/>
        <item x="0"/>
        <item t="default"/>
      </items>
    </pivotField>
    <pivotField showAll="0"/>
    <pivotField axis="axisRow" showAll="0">
      <items count="32">
        <item x="25"/>
        <item x="15"/>
        <item x="5"/>
        <item x="18"/>
        <item x="6"/>
        <item x="30"/>
        <item x="14"/>
        <item x="10"/>
        <item x="9"/>
        <item x="29"/>
        <item x="26"/>
        <item x="19"/>
        <item x="20"/>
        <item x="27"/>
        <item x="2"/>
        <item x="17"/>
        <item x="8"/>
        <item x="4"/>
        <item x="28"/>
        <item x="21"/>
        <item x="12"/>
        <item x="7"/>
        <item x="0"/>
        <item x="3"/>
        <item x="13"/>
        <item x="24"/>
        <item x="1"/>
        <item x="11"/>
        <item x="16"/>
        <item x="22"/>
        <item x="23"/>
        <item t="default"/>
      </items>
    </pivotField>
    <pivotField showAll="0"/>
    <pivotField showAll="0"/>
    <pivotField showAll="0"/>
    <pivotField showAll="0"/>
    <pivotField numFmtId="164" showAll="0"/>
    <pivotField numFmtId="164" showAll="0"/>
    <pivotField numFmtId="164" showAll="0"/>
    <pivotField showAll="0"/>
  </pivotFields>
  <rowFields count="1">
    <field x="49"/>
  </rowFields>
  <row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t="grand">
      <x/>
    </i>
  </rowItems>
  <colFields count="1">
    <field x="47"/>
  </colFields>
  <colItems count="6">
    <i>
      <x/>
    </i>
    <i>
      <x v="1"/>
    </i>
    <i>
      <x v="2"/>
    </i>
    <i>
      <x v="3"/>
    </i>
    <i>
      <x v="4"/>
    </i>
    <i t="grand">
      <x/>
    </i>
  </colItems>
  <dataFields count="1">
    <dataField name="Count of Main typology categories" fld="4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BA7C6A43-F463-420F-B847-E0D6A8D03525}" name="PivotTable2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7"/>
  </colFields>
  <colItems count="5">
    <i>
      <x/>
    </i>
    <i>
      <x v="1"/>
    </i>
    <i>
      <x v="2"/>
    </i>
    <i>
      <x v="3"/>
    </i>
    <i t="grand">
      <x/>
    </i>
  </colItems>
  <dataFields count="1">
    <dataField name="Count of 1.17  How you, your teachers, and your parents work together to help improve the school" fld="17" subtotal="count" baseField="0" baseItem="0"/>
  </dataFields>
  <formats count="12">
    <format dxfId="43">
      <pivotArea type="origin" dataOnly="0" labelOnly="1" outline="0" fieldPosition="0"/>
    </format>
    <format dxfId="42">
      <pivotArea field="17" type="button" dataOnly="0" labelOnly="1" outline="0" axis="axisCol" fieldPosition="0"/>
    </format>
    <format dxfId="41">
      <pivotArea type="topRight" dataOnly="0" labelOnly="1" outline="0" fieldPosition="0"/>
    </format>
    <format dxfId="40">
      <pivotArea field="47" type="button" dataOnly="0" labelOnly="1" outline="0" axis="axisRow" fieldPosition="0"/>
    </format>
    <format dxfId="39">
      <pivotArea dataOnly="0" labelOnly="1" fieldPosition="0">
        <references count="1">
          <reference field="17" count="0"/>
        </references>
      </pivotArea>
    </format>
    <format dxfId="38">
      <pivotArea dataOnly="0" labelOnly="1" grandCol="1" outline="0" fieldPosition="0"/>
    </format>
    <format dxfId="37">
      <pivotArea type="origin" dataOnly="0" labelOnly="1" outline="0" fieldPosition="0"/>
    </format>
    <format dxfId="36">
      <pivotArea field="17" type="button" dataOnly="0" labelOnly="1" outline="0" axis="axisCol" fieldPosition="0"/>
    </format>
    <format dxfId="35">
      <pivotArea type="topRight" dataOnly="0" labelOnly="1" outline="0" fieldPosition="0"/>
    </format>
    <format dxfId="34">
      <pivotArea field="47" type="button" dataOnly="0" labelOnly="1" outline="0" axis="axisRow" fieldPosition="0"/>
    </format>
    <format dxfId="33">
      <pivotArea dataOnly="0" labelOnly="1" fieldPosition="0">
        <references count="1">
          <reference field="17" count="0"/>
        </references>
      </pivotArea>
    </format>
    <format dxfId="3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D15A8790-7A2C-4E68-8E83-BDF3B1B974A7}" name="PivotTable2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8"/>
  </colFields>
  <colItems count="5">
    <i>
      <x/>
    </i>
    <i>
      <x v="1"/>
    </i>
    <i>
      <x v="2"/>
    </i>
    <i>
      <x v="3"/>
    </i>
    <i t="grand">
      <x/>
    </i>
  </colItems>
  <dataFields count="1">
    <dataField name="Count of 1.18 How well your school is run and led" fld="18" subtotal="count" baseField="0" baseItem="0"/>
  </dataFields>
  <formats count="12">
    <format dxfId="31">
      <pivotArea type="origin" dataOnly="0" labelOnly="1" outline="0" fieldPosition="0"/>
    </format>
    <format dxfId="30">
      <pivotArea field="18" type="button" dataOnly="0" labelOnly="1" outline="0" axis="axisCol" fieldPosition="0"/>
    </format>
    <format dxfId="29">
      <pivotArea type="topRight" dataOnly="0" labelOnly="1" outline="0" fieldPosition="0"/>
    </format>
    <format dxfId="28">
      <pivotArea field="47" type="button" dataOnly="0" labelOnly="1" outline="0" axis="axisRow" fieldPosition="0"/>
    </format>
    <format dxfId="27">
      <pivotArea dataOnly="0" labelOnly="1" fieldPosition="0">
        <references count="1">
          <reference field="18" count="0"/>
        </references>
      </pivotArea>
    </format>
    <format dxfId="26">
      <pivotArea dataOnly="0" labelOnly="1" grandCol="1" outline="0" fieldPosition="0"/>
    </format>
    <format dxfId="25">
      <pivotArea type="origin" dataOnly="0" labelOnly="1" outline="0" fieldPosition="0"/>
    </format>
    <format dxfId="24">
      <pivotArea field="18" type="button" dataOnly="0" labelOnly="1" outline="0" axis="axisCol" fieldPosition="0"/>
    </format>
    <format dxfId="23">
      <pivotArea type="topRight" dataOnly="0" labelOnly="1" outline="0" fieldPosition="0"/>
    </format>
    <format dxfId="22">
      <pivotArea field="47" type="button" dataOnly="0" labelOnly="1" outline="0" axis="axisRow" fieldPosition="0"/>
    </format>
    <format dxfId="21">
      <pivotArea dataOnly="0" labelOnly="1" fieldPosition="0">
        <references count="1">
          <reference field="18" count="0"/>
        </references>
      </pivotArea>
    </format>
    <format dxfId="2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DA33EFCB-E399-419F-9DDC-1BF81A64D6FB}" name="PivotTable25"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1"/>
        <item x="0"/>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0"/>
  </colFields>
  <colItems count="5">
    <i>
      <x/>
    </i>
    <i>
      <x v="1"/>
    </i>
    <i>
      <x v="2"/>
    </i>
    <i>
      <x v="3"/>
    </i>
    <i t="grand">
      <x/>
    </i>
  </colItems>
  <dataFields count="1">
    <dataField name="Count of 2.1 Do you think it is a good idea for children and young people to help inspectors understand how well your school is doing during the inspection of your school?" fld="20" subtotal="count" baseField="0" baseItem="0"/>
  </dataFields>
  <formats count="12">
    <format dxfId="19">
      <pivotArea type="origin" dataOnly="0" labelOnly="1" outline="0" fieldPosition="0"/>
    </format>
    <format dxfId="18">
      <pivotArea field="20" type="button" dataOnly="0" labelOnly="1" outline="0" axis="axisCol" fieldPosition="0"/>
    </format>
    <format dxfId="17">
      <pivotArea type="topRight" dataOnly="0" labelOnly="1" outline="0" fieldPosition="0"/>
    </format>
    <format dxfId="16">
      <pivotArea field="47" type="button" dataOnly="0" labelOnly="1" outline="0" axis="axisRow" fieldPosition="0"/>
    </format>
    <format dxfId="15">
      <pivotArea dataOnly="0" labelOnly="1" fieldPosition="0">
        <references count="1">
          <reference field="20" count="0"/>
        </references>
      </pivotArea>
    </format>
    <format dxfId="14">
      <pivotArea dataOnly="0" labelOnly="1" grandCol="1" outline="0" fieldPosition="0"/>
    </format>
    <format dxfId="13">
      <pivotArea type="origin" dataOnly="0" labelOnly="1" outline="0" fieldPosition="0"/>
    </format>
    <format dxfId="12">
      <pivotArea field="20" type="button" dataOnly="0" labelOnly="1" outline="0" axis="axisCol" fieldPosition="0"/>
    </format>
    <format dxfId="11">
      <pivotArea type="topRight" dataOnly="0" labelOnly="1" outline="0" fieldPosition="0"/>
    </format>
    <format dxfId="10">
      <pivotArea field="47" type="button" dataOnly="0" labelOnly="1" outline="0" axis="axisRow" fieldPosition="0"/>
    </format>
    <format dxfId="9">
      <pivotArea dataOnly="0" labelOnly="1" fieldPosition="0">
        <references count="1">
          <reference field="20" count="0"/>
        </references>
      </pivotArea>
    </format>
    <format dxfId="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B4B349A6-E0C0-4481-8054-4D19F6CF134C}" name="PivotTable26"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1"/>
  </colFields>
  <colItems count="5">
    <i>
      <x/>
    </i>
    <i>
      <x v="1"/>
    </i>
    <i>
      <x v="2"/>
    </i>
    <i>
      <x v="3"/>
    </i>
    <i t="grand">
      <x/>
    </i>
  </colItems>
  <dataFields count="1">
    <dataField name="Count of 2.2 Do you think it is a good idea for senior staff at your school (like the headteacher or depute headteacher) to be involved during the inspection of your school? (Like joining in discussions that people in the inspection team have and visiting classes.) " fld="2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61238644-C8AE-4E9A-9D9B-DBF0B578353C}" name="PivotTable27"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2"/>
  </colFields>
  <colItems count="5">
    <i>
      <x/>
    </i>
    <i>
      <x v="1"/>
    </i>
    <i>
      <x v="2"/>
    </i>
    <i>
      <x v="3"/>
    </i>
    <i t="grand">
      <x/>
    </i>
  </colItems>
  <dataFields count="1">
    <dataField name="Count of 2.3 Do you think it is a good idea for adults who work in education – but not at your school – to help inspect your school? (Like joining in discussions that people in the inspection team have and visiting classes.) " fld="2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B477D101-7937-45BD-B9C3-39BC592575E4}" name="PivotTable28"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3"/>
  </colFields>
  <colItems count="5">
    <i>
      <x/>
    </i>
    <i>
      <x v="1"/>
    </i>
    <i>
      <x v="2"/>
    </i>
    <i>
      <x v="3"/>
    </i>
    <i t="grand">
      <x/>
    </i>
  </colItems>
  <dataFields count="1">
    <dataField name="Count of 2.4 Do you think it is a good idea that other adults who do not work in education are involved in the inspection of your school? (These are people from the community who have other jobs, who can give a different point of view about the school.)  " fld="2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B5FB3F7D-5465-490E-866D-4B74D7D11476}" name="PivotTable29"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G9"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6">
        <item x="1"/>
        <item x="3"/>
        <item x="2"/>
        <item x="0"/>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4"/>
  </colFields>
  <colItems count="6">
    <i>
      <x/>
    </i>
    <i>
      <x v="1"/>
    </i>
    <i>
      <x v="2"/>
    </i>
    <i>
      <x v="3"/>
    </i>
    <i>
      <x v="4"/>
    </i>
    <i t="grand">
      <x/>
    </i>
  </colItems>
  <dataFields count="1">
    <dataField name="Count of 3.1.How often do you think a school should be inspected? Choose the one answer that you think is best. " fld="24" subtotal="count" baseField="0" baseItem="0"/>
  </dataFields>
  <formats count="4">
    <format dxfId="7">
      <pivotArea type="origin" dataOnly="0" labelOnly="1" outline="0" fieldPosition="0"/>
    </format>
    <format dxfId="6">
      <pivotArea field="47" type="button" dataOnly="0" labelOnly="1" outline="0" axis="axisRow" fieldPosition="0"/>
    </format>
    <format dxfId="5">
      <pivotArea dataOnly="0" labelOnly="1" fieldPosition="0">
        <references count="1">
          <reference field="24" count="0"/>
        </references>
      </pivotArea>
    </format>
    <format dxfId="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C683574A-C877-41B4-8816-B5A4AC60CF36}" name="PivotTable30"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3"/>
        <item x="1"/>
        <item x="2"/>
        <item x="0"/>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6"/>
  </colFields>
  <colItems count="7">
    <i>
      <x/>
    </i>
    <i>
      <x v="1"/>
    </i>
    <i>
      <x v="2"/>
    </i>
    <i>
      <x v="3"/>
    </i>
    <i>
      <x v="4"/>
    </i>
    <i>
      <x v="5"/>
    </i>
    <i t="grand">
      <x/>
    </i>
  </colItems>
  <dataFields count="1">
    <dataField name="Count of 4.1 If inspectors were coming to your school, when do you think your headteacher should be told? Choose the one answer that you think is best. " fld="2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1D4798AF-95C0-4389-8635-D3D487C86119}" name="PivotTable3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7"/>
  </colFields>
  <colItems count="5">
    <i>
      <x/>
    </i>
    <i>
      <x v="1"/>
    </i>
    <i>
      <x v="2"/>
    </i>
    <i>
      <x v="3"/>
    </i>
    <i t="grand">
      <x/>
    </i>
  </colItems>
  <dataFields count="1">
    <dataField name="Count of 5.1 Do you think it is a good idea for your headteacher to tell inspectors what they think is going well and what could be better before the inspection starts?" fld="2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FF93EF4C-B169-41DE-8DA2-FF7D5C599163}" name="PivotTable3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8"/>
  </colFields>
  <colItems count="5">
    <i>
      <x/>
    </i>
    <i>
      <x v="1"/>
    </i>
    <i>
      <x v="2"/>
    </i>
    <i>
      <x v="3"/>
    </i>
    <i t="grand">
      <x/>
    </i>
  </colItems>
  <dataFields count="1">
    <dataField name="Count of 5.2 Do you think it is a good idea to ask children and young people in your school what they think is going well and what needs to improve before the inspection starts? - 5.2" fld="2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952B30C-408E-4DF2-9CB8-33B6A3B270BD}" name="PivotTable47"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0"/>
        <item x="1"/>
        <item t="default"/>
      </items>
    </pivotField>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45"/>
  </colFields>
  <colItems count="3">
    <i>
      <x/>
    </i>
    <i>
      <x v="1"/>
    </i>
    <i t="grand">
      <x/>
    </i>
  </colItems>
  <dataFields count="1">
    <dataField name="Count of Who is filling in this questionnaire? - Respondent info" fld="4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9F276C1E-14B2-48EA-B70B-168DBB026A7B}" name="PivotTable3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9"/>
  </colFields>
  <colItems count="3">
    <i>
      <x/>
    </i>
    <i>
      <x v="1"/>
    </i>
    <i t="grand">
      <x/>
    </i>
  </colItems>
  <dataFields count="1">
    <dataField name="Count of 5.3(i) A questionnaire" fld="29" subtotal="count" baseField="0" baseItem="0"/>
  </dataFields>
  <formats count="1">
    <format dxfId="3">
      <pivotArea dataOnly="0" labelOnly="1" fieldPosition="0">
        <references count="1">
          <reference field="29"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C020ED8B-4195-4012-A9E9-91803DAA3ABA}" name="PivotTable34"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0"/>
  </colFields>
  <colItems count="3">
    <i>
      <x/>
    </i>
    <i>
      <x v="1"/>
    </i>
    <i t="grand">
      <x/>
    </i>
  </colItems>
  <dataFields count="1">
    <dataField name="Count of 5.3(ii) A discussion" fld="3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2F05A526-7A8B-4547-AF7C-24E75BE7242E}" name="PivotTable35"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1"/>
  </colFields>
  <colItems count="3">
    <i>
      <x/>
    </i>
    <i>
      <x v="1"/>
    </i>
    <i t="grand">
      <x/>
    </i>
  </colItems>
  <dataFields count="1">
    <dataField name="Count of 5.3(iii)  An online tool for you to share your ideas" fld="31" subtotal="count" baseField="0" baseItem="0"/>
  </dataFields>
  <formats count="1">
    <format dxfId="2">
      <pivotArea dataOnly="0" labelOnly="1" fieldPosition="0">
        <references count="1">
          <reference field="31"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0DDFA55C-D147-4B47-9484-0F6DED0113C1}" name="PivotTable36"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2"/>
  </colFields>
  <colItems count="3">
    <i>
      <x/>
    </i>
    <i>
      <x v="1"/>
    </i>
    <i t="grand">
      <x/>
    </i>
  </colItems>
  <dataFields count="1">
    <dataField name="Count of  5.3(iv) Other – please write your ideas in the box below" fld="3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37AF7639-00BD-44C8-8F54-3B107BC4E946}" name="PivotTable37"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4"/>
  </colFields>
  <colItems count="5">
    <i>
      <x/>
    </i>
    <i>
      <x v="1"/>
    </i>
    <i>
      <x v="2"/>
    </i>
    <i>
      <x v="3"/>
    </i>
    <i t="grand">
      <x/>
    </i>
  </colItems>
  <dataFields count="1">
    <dataField name="Count of 6.1 Do you think it is a good idea for school inspectors to use one-word grades to describe how well a school is doing after they have visited it? - 6.1" fld="34" subtotal="count" baseField="0" baseItem="0"/>
  </dataFields>
  <formats count="1">
    <format dxfId="1">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69281B24-B4F8-47E1-9366-D8B5AFF90DFE}" name="PivotTable38"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5"/>
  </colFields>
  <colItems count="5">
    <i>
      <x/>
    </i>
    <i>
      <x v="1"/>
    </i>
    <i>
      <x v="2"/>
    </i>
    <i>
      <x v="3"/>
    </i>
    <i t="grand">
      <x/>
    </i>
  </colItems>
  <dataFields count="1">
    <dataField name="Count of 7.1  Do you think it is a good idea that inspectors prepare a report for children and young people after their school has been inspected, telling them what is going well and what needs to improve in their school?   - 7.1" fld="35" subtotal="count" baseField="0" baseItem="0"/>
  </dataFields>
  <formats count="1">
    <format dxfId="0">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D3A60706-3F27-4DBE-83C9-817C200C48D0}" name="PivotTable39"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6"/>
  </colFields>
  <colItems count="3">
    <i>
      <x/>
    </i>
    <i>
      <x v="1"/>
    </i>
    <i t="grand">
      <x/>
    </i>
  </colItems>
  <dataFields count="1">
    <dataField name="Count of 7.2(i)  A letter" fld="3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E503C1E4-87B4-46FA-9EC5-DCF27D952E14}" name="PivotTable40"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7"/>
  </colFields>
  <colItems count="3">
    <i>
      <x/>
    </i>
    <i>
      <x v="1"/>
    </i>
    <i t="grand">
      <x/>
    </i>
  </colItems>
  <dataFields count="1">
    <dataField name="Count of 7.2(ii) A report" fld="3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8FDD2C86-745A-495E-92E6-41E91C68EE3D}" name="PivotTable4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0"/>
        <item x="1"/>
        <item t="default"/>
      </items>
    </pivotField>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8"/>
  </colFields>
  <colItems count="3">
    <i>
      <x/>
    </i>
    <i>
      <x v="1"/>
    </i>
    <i t="grand">
      <x/>
    </i>
  </colItems>
  <dataFields count="1">
    <dataField name="Count of 7.2(iii) A video that explains what inspectors found" fld="3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C8115E50-7ECE-48B8-8A4E-71EC5601E46E}" name="PivotTable4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9"/>
  </colFields>
  <colItems count="3">
    <i>
      <x/>
    </i>
    <i>
      <x v="1"/>
    </i>
    <i t="grand">
      <x/>
    </i>
  </colItems>
  <dataFields count="1">
    <dataField name="Count of 7.2(iv) I’m not sure" fld="3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528B2BB-ECFF-42B1-AD8D-5C4FB06AE949}" name="PivotTable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10" firstHeaderRow="1" firstDataRow="2" firstDataCol="1"/>
  <pivotFields count="58">
    <pivotField showAll="0"/>
    <pivotField axis="axisCol"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1"/>
  </colFields>
  <colItems count="4">
    <i>
      <x/>
    </i>
    <i>
      <x v="1"/>
    </i>
    <i>
      <x v="2"/>
    </i>
    <i t="grand">
      <x/>
    </i>
  </colItems>
  <dataFields count="1">
    <dataField name="Count of 1.1  How the school environment helps you learn" fld="1" subtotal="count" baseField="0" baseItem="0"/>
  </dataFields>
  <formats count="5">
    <format dxfId="142">
      <pivotArea type="all" dataOnly="0" outline="0" fieldPosition="0"/>
    </format>
    <format dxfId="141">
      <pivotArea field="1" type="button" dataOnly="0" labelOnly="1" outline="0" axis="axisCol" fieldPosition="0"/>
    </format>
    <format dxfId="140">
      <pivotArea type="topRight" dataOnly="0" labelOnly="1" outline="0" fieldPosition="0"/>
    </format>
    <format dxfId="139">
      <pivotArea dataOnly="0" labelOnly="1" fieldPosition="0">
        <references count="1">
          <reference field="1" count="0"/>
        </references>
      </pivotArea>
    </format>
    <format dxfId="13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764702AF-F0C3-41DF-B109-404454BF8BDB}" name="PivotTable44"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40"/>
  </colFields>
  <colItems count="3">
    <i>
      <x/>
    </i>
    <i>
      <x v="1"/>
    </i>
    <i t="grand">
      <x/>
    </i>
  </colItems>
  <dataFields count="1">
    <dataField name="Count of 7.2(v) Other – please write your ideas in the box below" fld="4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8E5E6681-BC2E-495C-A834-12C9FD68C728}" name="PivotTable45"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3"/>
        <item x="1"/>
        <item x="2"/>
        <item t="default"/>
      </items>
    </pivotField>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42"/>
  </colFields>
  <colItems count="5">
    <i>
      <x/>
    </i>
    <i>
      <x v="1"/>
    </i>
    <i>
      <x v="2"/>
    </i>
    <i>
      <x v="3"/>
    </i>
    <i t="grand">
      <x/>
    </i>
  </colItems>
  <dataFields count="1">
    <dataField name="Count of 8.1 Do you think it’s a good idea for inspectors to come back to your school to see if things have improved, if there were lots of areas that needed to get better? " fld="4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10E5A297-F2AD-42D6-B739-A5DD39D3DC03}" name="PivotTable46"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3"/>
        <item x="1"/>
        <item x="2"/>
        <item t="default"/>
      </items>
    </pivotField>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43"/>
  </colFields>
  <colItems count="5">
    <i>
      <x/>
    </i>
    <i>
      <x v="1"/>
    </i>
    <i>
      <x v="2"/>
    </i>
    <i>
      <x v="3"/>
    </i>
    <i t="grand">
      <x/>
    </i>
  </colItems>
  <dataFields count="1">
    <dataField name="Count of 8.2 Do you think it is a good idea for children and young people to be involved in helping inspectors understand what has improved, if they need to come back to your school again? - 8.2" fld="4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2B63FD1-52BA-40F0-8C53-D6EC07356E0D}" name="PivotTable5"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axis="axisCol" dataField="1" showAll="0">
      <items count="10">
        <item m="1" x="7"/>
        <item m="1" x="5"/>
        <item m="1" x="6"/>
        <item m="1" x="8"/>
        <item x="0"/>
        <item x="1"/>
        <item x="2"/>
        <item m="1" x="4"/>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2"/>
  </colFields>
  <colItems count="5">
    <i>
      <x v="4"/>
    </i>
    <i>
      <x v="5"/>
    </i>
    <i>
      <x v="6"/>
    </i>
    <i>
      <x v="8"/>
    </i>
    <i t="grand">
      <x/>
    </i>
  </colItems>
  <dataFields count="1">
    <dataField name="Count of 1.2 What it feels like to be in your school - kindness, respect, and school values" fld="2" subtotal="count" baseField="0" baseItem="0"/>
  </dataFields>
  <formats count="3">
    <format dxfId="137">
      <pivotArea type="origin" dataOnly="0" labelOnly="1" outline="0" fieldPosition="0"/>
    </format>
    <format dxfId="136">
      <pivotArea dataOnly="0" labelOnly="1" fieldPosition="0">
        <references count="1">
          <reference field="2" count="0"/>
        </references>
      </pivotArea>
    </format>
    <format dxfId="13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33254D4-BC17-4EB3-8C1A-6B43FC9D050D}" name="PivotTable6"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axis="axisCol" dataField="1" showAll="0">
      <items count="6">
        <item x="0"/>
        <item x="1"/>
        <item x="2"/>
        <item m="1" x="4"/>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3"/>
  </colFields>
  <colItems count="5">
    <i>
      <x/>
    </i>
    <i>
      <x v="1"/>
    </i>
    <i>
      <x v="2"/>
    </i>
    <i>
      <x v="4"/>
    </i>
    <i t="grand">
      <x/>
    </i>
  </colItems>
  <dataFields count="1">
    <dataField name="Count of 1.3  How everyone in school is supported to treat each other fairly and behave well" fld="3" subtotal="count" baseField="0" baseItem="0"/>
  </dataFields>
  <formats count="5">
    <format dxfId="134">
      <pivotArea type="origin" dataOnly="0" labelOnly="1" outline="0" fieldPosition="0"/>
    </format>
    <format dxfId="133">
      <pivotArea field="3" type="button" dataOnly="0" labelOnly="1" outline="0" axis="axisCol" fieldPosition="0"/>
    </format>
    <format dxfId="132">
      <pivotArea type="topRight" dataOnly="0" labelOnly="1" outline="0" fieldPosition="0"/>
    </format>
    <format dxfId="131">
      <pivotArea dataOnly="0" labelOnly="1" fieldPosition="0">
        <references count="1">
          <reference field="3" count="0"/>
        </references>
      </pivotArea>
    </format>
    <format dxfId="13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9A23ECA-5D9E-45D9-AA5B-3CDCFF0CC7A9}" name="PivotTable7"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axis="axisCol" dataField="1" showAll="0">
      <items count="6">
        <item x="0"/>
        <item x="2"/>
        <item x="1"/>
        <item x="3"/>
        <item m="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4"/>
  </colFields>
  <colItems count="5">
    <i>
      <x/>
    </i>
    <i>
      <x v="1"/>
    </i>
    <i>
      <x v="2"/>
    </i>
    <i>
      <x v="3"/>
    </i>
    <i t="grand">
      <x/>
    </i>
  </colItems>
  <dataFields count="1">
    <dataField name="Count of 1.4  How your school keeps you safe and protected" fld="4" subtotal="count" baseField="0" baseItem="0"/>
  </dataFields>
  <formats count="4">
    <format dxfId="129">
      <pivotArea field="4" type="button" dataOnly="0" labelOnly="1" outline="0" axis="axisCol" fieldPosition="0"/>
    </format>
    <format dxfId="128">
      <pivotArea type="topRight" dataOnly="0" labelOnly="1" outline="0" fieldPosition="0"/>
    </format>
    <format dxfId="127">
      <pivotArea dataOnly="0" labelOnly="1" fieldPosition="0">
        <references count="1">
          <reference field="4" count="0"/>
        </references>
      </pivotArea>
    </format>
    <format dxfId="12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8755338-AB9D-4E07-88E3-B05ABF8C661E}" name="PivotTable9"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axis="axisCol" dataField="1" showAll="0">
      <items count="6">
        <item x="0"/>
        <item x="1"/>
        <item x="2"/>
        <item x="3"/>
        <item m="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5"/>
  </colFields>
  <colItems count="5">
    <i>
      <x/>
    </i>
    <i>
      <x v="1"/>
    </i>
    <i>
      <x v="2"/>
    </i>
    <i>
      <x v="3"/>
    </i>
    <i t="grand">
      <x/>
    </i>
  </colItems>
  <dataFields count="1">
    <dataField name="Count of 1.5 How well your rights are being met" fld="5" subtotal="count" baseField="0" baseItem="0"/>
  </dataFields>
  <formats count="1">
    <format dxfId="125">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91CA290-807F-49DF-8BED-332406988460}" name="PivotTable10"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 firstHeaderRow="1" firstDataRow="2" firstDataCol="1"/>
  <pivotFields count="58">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2"/>
        <item x="3"/>
        <item x="4"/>
        <item x="1"/>
        <item x="0"/>
        <item t="default"/>
      </items>
    </pivotField>
    <pivotField showAll="0"/>
    <pivotField showAll="0"/>
    <pivotField showAll="0"/>
    <pivotField showAll="0"/>
    <pivotField showAll="0"/>
    <pivotField showAll="0"/>
    <pivotField numFmtId="164" showAll="0"/>
    <pivotField numFmtId="164" showAll="0"/>
    <pivotField numFmtId="164" showAll="0"/>
    <pivotField showAll="0"/>
  </pivotFields>
  <rowFields count="1">
    <field x="47"/>
  </rowFields>
  <rowItems count="6">
    <i>
      <x/>
    </i>
    <i>
      <x v="1"/>
    </i>
    <i>
      <x v="2"/>
    </i>
    <i>
      <x v="3"/>
    </i>
    <i>
      <x v="4"/>
    </i>
    <i t="grand">
      <x/>
    </i>
  </rowItems>
  <colFields count="1">
    <field x="6"/>
  </colFields>
  <colItems count="5">
    <i>
      <x/>
    </i>
    <i>
      <x v="1"/>
    </i>
    <i>
      <x v="2"/>
    </i>
    <i>
      <x v="3"/>
    </i>
    <i t="grand">
      <x/>
    </i>
  </colItems>
  <dataFields count="1">
    <dataField name="Count of 1.6  How well your school makes sure everyone is included, no matter their needs or background" fld="6" subtotal="count" baseField="0" baseItem="0"/>
  </dataFields>
  <formats count="6">
    <format dxfId="124">
      <pivotArea type="origin" dataOnly="0" labelOnly="1" outline="0" fieldPosition="0"/>
    </format>
    <format dxfId="123">
      <pivotArea field="47" type="button" dataOnly="0" labelOnly="1" outline="0" axis="axisRow" fieldPosition="0"/>
    </format>
    <format dxfId="122">
      <pivotArea field="6" type="button" dataOnly="0" labelOnly="1" outline="0" axis="axisCol" fieldPosition="0"/>
    </format>
    <format dxfId="121">
      <pivotArea type="topRight" dataOnly="0" labelOnly="1" outline="0" fieldPosition="0"/>
    </format>
    <format dxfId="120">
      <pivotArea dataOnly="0" labelOnly="1" fieldPosition="0">
        <references count="1">
          <reference field="6" count="0"/>
        </references>
      </pivotArea>
    </format>
    <format dxfId="119">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12.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3.xml"/></Relationships>
</file>

<file path=xl/worksheets/_rels/sheet17.xml.rels><?xml version="1.0" encoding="UTF-8" standalone="yes"?>
<Relationships xmlns="http://schemas.openxmlformats.org/package/2006/relationships"><Relationship Id="rId1" Type="http://schemas.openxmlformats.org/officeDocument/2006/relationships/pivotTable" Target="../pivotTables/pivotTable14.xml"/></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5.xml"/></Relationships>
</file>

<file path=xl/worksheets/_rels/sheet19.xml.rels><?xml version="1.0" encoding="UTF-8" standalone="yes"?>
<Relationships xmlns="http://schemas.openxmlformats.org/package/2006/relationships"><Relationship Id="rId1" Type="http://schemas.openxmlformats.org/officeDocument/2006/relationships/pivotTable" Target="../pivotTables/pivotTable16.xml"/></Relationships>
</file>

<file path=xl/worksheets/_rels/sheet20.xml.rels><?xml version="1.0" encoding="UTF-8" standalone="yes"?>
<Relationships xmlns="http://schemas.openxmlformats.org/package/2006/relationships"><Relationship Id="rId1" Type="http://schemas.openxmlformats.org/officeDocument/2006/relationships/pivotTable" Target="../pivotTables/pivotTable17.xml"/></Relationships>
</file>

<file path=xl/worksheets/_rels/sheet21.xml.rels><?xml version="1.0" encoding="UTF-8" standalone="yes"?>
<Relationships xmlns="http://schemas.openxmlformats.org/package/2006/relationships"><Relationship Id="rId1" Type="http://schemas.openxmlformats.org/officeDocument/2006/relationships/pivotTable" Target="../pivotTables/pivotTable18.xml"/></Relationships>
</file>

<file path=xl/worksheets/_rels/sheet22.xml.rels><?xml version="1.0" encoding="UTF-8" standalone="yes"?>
<Relationships xmlns="http://schemas.openxmlformats.org/package/2006/relationships"><Relationship Id="rId1" Type="http://schemas.openxmlformats.org/officeDocument/2006/relationships/pivotTable" Target="../pivotTables/pivotTable19.xml"/></Relationships>
</file>

<file path=xl/worksheets/_rels/sheet23.xml.rels><?xml version="1.0" encoding="UTF-8" standalone="yes"?>
<Relationships xmlns="http://schemas.openxmlformats.org/package/2006/relationships"><Relationship Id="rId1" Type="http://schemas.openxmlformats.org/officeDocument/2006/relationships/pivotTable" Target="../pivotTables/pivotTable20.xml"/></Relationships>
</file>

<file path=xl/worksheets/_rels/sheet24.xml.rels><?xml version="1.0" encoding="UTF-8" standalone="yes"?>
<Relationships xmlns="http://schemas.openxmlformats.org/package/2006/relationships"><Relationship Id="rId1" Type="http://schemas.openxmlformats.org/officeDocument/2006/relationships/pivotTable" Target="../pivotTables/pivotTable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6.xml.rels><?xml version="1.0" encoding="UTF-8" standalone="yes"?>
<Relationships xmlns="http://schemas.openxmlformats.org/package/2006/relationships"><Relationship Id="rId1" Type="http://schemas.openxmlformats.org/officeDocument/2006/relationships/pivotTable" Target="../pivotTables/pivotTable22.xml"/></Relationships>
</file>

<file path=xl/worksheets/_rels/sheet27.xml.rels><?xml version="1.0" encoding="UTF-8" standalone="yes"?>
<Relationships xmlns="http://schemas.openxmlformats.org/package/2006/relationships"><Relationship Id="rId1" Type="http://schemas.openxmlformats.org/officeDocument/2006/relationships/pivotTable" Target="../pivotTables/pivotTable23.xml"/></Relationships>
</file>

<file path=xl/worksheets/_rels/sheet28.xml.rels><?xml version="1.0" encoding="UTF-8" standalone="yes"?>
<Relationships xmlns="http://schemas.openxmlformats.org/package/2006/relationships"><Relationship Id="rId1" Type="http://schemas.openxmlformats.org/officeDocument/2006/relationships/pivotTable" Target="../pivotTables/pivotTable24.xml"/></Relationships>
</file>

<file path=xl/worksheets/_rels/sheet29.xml.rels><?xml version="1.0" encoding="UTF-8" standalone="yes"?>
<Relationships xmlns="http://schemas.openxmlformats.org/package/2006/relationships"><Relationship Id="rId1" Type="http://schemas.openxmlformats.org/officeDocument/2006/relationships/pivotTable" Target="../pivotTables/pivotTable25.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6.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27.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28.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29.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5.xml.rels><?xml version="1.0" encoding="UTF-8" standalone="yes"?>
<Relationships xmlns="http://schemas.openxmlformats.org/package/2006/relationships"><Relationship Id="rId1" Type="http://schemas.openxmlformats.org/officeDocument/2006/relationships/pivotTable" Target="../pivotTables/pivotTable30.xml"/></Relationships>
</file>

<file path=xl/worksheets/_rels/sheet36.xml.rels><?xml version="1.0" encoding="UTF-8" standalone="yes"?>
<Relationships xmlns="http://schemas.openxmlformats.org/package/2006/relationships"><Relationship Id="rId1" Type="http://schemas.openxmlformats.org/officeDocument/2006/relationships/pivotTable" Target="../pivotTables/pivotTable31.xml"/></Relationships>
</file>

<file path=xl/worksheets/_rels/sheet37.xml.rels><?xml version="1.0" encoding="UTF-8" standalone="yes"?>
<Relationships xmlns="http://schemas.openxmlformats.org/package/2006/relationships"><Relationship Id="rId1" Type="http://schemas.openxmlformats.org/officeDocument/2006/relationships/pivotTable" Target="../pivotTables/pivotTable32.xml"/></Relationships>
</file>

<file path=xl/worksheets/_rels/sheet38.xml.rels><?xml version="1.0" encoding="UTF-8" standalone="yes"?>
<Relationships xmlns="http://schemas.openxmlformats.org/package/2006/relationships"><Relationship Id="rId1" Type="http://schemas.openxmlformats.org/officeDocument/2006/relationships/pivotTable" Target="../pivotTables/pivotTable33.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ivotTable" Target="../pivotTables/pivotTable34.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ivotTable" Target="../pivotTables/pivotTable35.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42.xml.rels><?xml version="1.0" encoding="UTF-8" standalone="yes"?>
<Relationships xmlns="http://schemas.openxmlformats.org/package/2006/relationships"><Relationship Id="rId1" Type="http://schemas.openxmlformats.org/officeDocument/2006/relationships/pivotTable" Target="../pivotTables/pivotTable36.xml"/></Relationships>
</file>

<file path=xl/worksheets/_rels/sheet43.xml.rels><?xml version="1.0" encoding="UTF-8" standalone="yes"?>
<Relationships xmlns="http://schemas.openxmlformats.org/package/2006/relationships"><Relationship Id="rId1" Type="http://schemas.openxmlformats.org/officeDocument/2006/relationships/pivotTable" Target="../pivotTables/pivotTable37.xml"/></Relationships>
</file>

<file path=xl/worksheets/_rels/sheet44.xml.rels><?xml version="1.0" encoding="UTF-8" standalone="yes"?>
<Relationships xmlns="http://schemas.openxmlformats.org/package/2006/relationships"><Relationship Id="rId1" Type="http://schemas.openxmlformats.org/officeDocument/2006/relationships/pivotTable" Target="../pivotTables/pivotTable38.xml"/></Relationships>
</file>

<file path=xl/worksheets/_rels/sheet45.xml.rels><?xml version="1.0" encoding="UTF-8" standalone="yes"?>
<Relationships xmlns="http://schemas.openxmlformats.org/package/2006/relationships"><Relationship Id="rId1" Type="http://schemas.openxmlformats.org/officeDocument/2006/relationships/pivotTable" Target="../pivotTables/pivotTable39.xml"/></Relationships>
</file>

<file path=xl/worksheets/_rels/sheet46.xml.rels><?xml version="1.0" encoding="UTF-8" standalone="yes"?>
<Relationships xmlns="http://schemas.openxmlformats.org/package/2006/relationships"><Relationship Id="rId1" Type="http://schemas.openxmlformats.org/officeDocument/2006/relationships/pivotTable" Target="../pivotTables/pivotTable40.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ivotTable" Target="../pivotTables/pivotTable41.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ivotTable" Target="../pivotTables/pivotTable4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483"/>
  <sheetViews>
    <sheetView tabSelected="1" workbookViewId="0">
      <pane ySplit="1" topLeftCell="A6" activePane="bottomLeft" state="frozen"/>
      <selection pane="bottomLeft" sqref="A1:A1048576"/>
    </sheetView>
  </sheetViews>
  <sheetFormatPr defaultColWidth="8.6640625" defaultRowHeight="15" customHeight="1" x14ac:dyDescent="0.3"/>
  <cols>
    <col min="1" max="1" width="8.33203125" style="141" hidden="1" customWidth="1"/>
    <col min="2" max="2" width="15.33203125" style="95" customWidth="1"/>
    <col min="3" max="3" width="16.44140625" style="95" customWidth="1"/>
    <col min="4" max="4" width="16" style="95" customWidth="1"/>
    <col min="5" max="6" width="15.6640625" style="95" customWidth="1"/>
    <col min="7" max="7" width="14.5546875" style="95" customWidth="1"/>
    <col min="8" max="8" width="15.109375" style="7" customWidth="1"/>
    <col min="9" max="9" width="15.6640625" style="95" customWidth="1"/>
    <col min="10" max="10" width="15.109375" style="95" customWidth="1"/>
    <col min="11" max="12" width="15.6640625" style="7" customWidth="1"/>
    <col min="13" max="13" width="16.44140625" style="7" customWidth="1"/>
    <col min="14" max="14" width="15.6640625" style="7" customWidth="1"/>
    <col min="15" max="16" width="16.33203125" style="7" customWidth="1"/>
    <col min="17" max="17" width="16.44140625" style="7" customWidth="1"/>
    <col min="18" max="18" width="15.33203125" style="7" customWidth="1"/>
    <col min="19" max="19" width="14.6640625" style="7" customWidth="1"/>
    <col min="20" max="20" width="30.6640625" style="25" customWidth="1"/>
    <col min="21" max="21" width="14.44140625" style="8" customWidth="1"/>
    <col min="22" max="22" width="16.33203125" style="8" customWidth="1"/>
    <col min="23" max="23" width="16" style="8" customWidth="1"/>
    <col min="24" max="24" width="14.6640625" style="8" customWidth="1"/>
    <col min="25" max="25" width="30.6640625" style="9" customWidth="1"/>
    <col min="26" max="26" width="30.6640625" style="10" customWidth="1"/>
    <col min="27" max="27" width="30.6640625" style="31" customWidth="1"/>
    <col min="28" max="28" width="18.33203125" style="18" customWidth="1"/>
    <col min="29" max="29" width="19.44140625" style="18" customWidth="1"/>
    <col min="30" max="30" width="22" style="18" customWidth="1"/>
    <col min="31" max="31" width="18.6640625" style="18" customWidth="1"/>
    <col min="32" max="32" width="19.109375" style="19" customWidth="1"/>
    <col min="33" max="33" width="30.6640625" style="19" customWidth="1"/>
    <col min="34" max="34" width="30.6640625" style="33" customWidth="1"/>
    <col min="35" max="35" width="19.109375" style="8" customWidth="1"/>
    <col min="36" max="36" width="17.44140625" style="7" customWidth="1"/>
    <col min="37" max="37" width="11.44140625" style="7" customWidth="1"/>
    <col min="38" max="38" width="14.33203125" style="7" customWidth="1"/>
    <col min="39" max="39" width="16.44140625" style="36" customWidth="1"/>
    <col min="40" max="40" width="12.33203125" style="7" customWidth="1"/>
    <col min="41" max="41" width="21" style="37" customWidth="1"/>
    <col min="42" max="42" width="30.6640625" style="24" customWidth="1"/>
    <col min="43" max="44" width="30.6640625" style="9" customWidth="1"/>
    <col min="45" max="45" width="30.6640625" style="33" customWidth="1"/>
    <col min="46" max="46" width="30.6640625" style="15" customWidth="1"/>
    <col min="47" max="47" width="30.6640625" style="11" customWidth="1"/>
    <col min="48" max="48" width="30.6640625" style="86" customWidth="1"/>
    <col min="49" max="49" width="30.6640625" style="14" customWidth="1"/>
    <col min="50" max="58" width="30.6640625" style="11" customWidth="1"/>
    <col min="59" max="16384" width="8.6640625" style="11"/>
  </cols>
  <sheetData>
    <row r="1" spans="1:58" s="1" customFormat="1" ht="28.95" customHeight="1" x14ac:dyDescent="0.3">
      <c r="A1" s="2"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3" t="s">
        <v>19</v>
      </c>
      <c r="U1" s="4" t="s">
        <v>20</v>
      </c>
      <c r="V1" s="4" t="s">
        <v>21</v>
      </c>
      <c r="W1" s="4" t="s">
        <v>22</v>
      </c>
      <c r="X1" s="4" t="s">
        <v>23</v>
      </c>
      <c r="Y1" s="5" t="s">
        <v>24</v>
      </c>
      <c r="Z1" s="6" t="s">
        <v>25</v>
      </c>
      <c r="AA1" s="30" t="s">
        <v>26</v>
      </c>
      <c r="AB1" s="16" t="s">
        <v>27</v>
      </c>
      <c r="AC1" s="16" t="s">
        <v>28</v>
      </c>
      <c r="AD1" s="16" t="s">
        <v>29</v>
      </c>
      <c r="AE1" s="16" t="s">
        <v>30</v>
      </c>
      <c r="AF1" s="16" t="s">
        <v>31</v>
      </c>
      <c r="AG1" s="17" t="s">
        <v>32</v>
      </c>
      <c r="AH1" s="32" t="s">
        <v>33</v>
      </c>
      <c r="AI1" s="4" t="s">
        <v>34</v>
      </c>
      <c r="AJ1" s="1" t="s">
        <v>35</v>
      </c>
      <c r="AK1" s="1" t="s">
        <v>36</v>
      </c>
      <c r="AL1" s="1" t="s">
        <v>37</v>
      </c>
      <c r="AM1" s="13" t="s">
        <v>38</v>
      </c>
      <c r="AN1" s="1" t="s">
        <v>39</v>
      </c>
      <c r="AO1" s="1" t="s">
        <v>40</v>
      </c>
      <c r="AP1" s="23" t="s">
        <v>41</v>
      </c>
      <c r="AQ1" s="5" t="s">
        <v>42</v>
      </c>
      <c r="AR1" s="5" t="s">
        <v>43</v>
      </c>
      <c r="AS1" s="32" t="s">
        <v>44</v>
      </c>
      <c r="AT1" s="13" t="s">
        <v>45</v>
      </c>
      <c r="AU1" s="1" t="s">
        <v>46</v>
      </c>
      <c r="AV1" s="85" t="s">
        <v>47</v>
      </c>
      <c r="AW1" s="1" t="s">
        <v>48</v>
      </c>
      <c r="AX1" s="1" t="s">
        <v>49</v>
      </c>
      <c r="AY1" s="1" t="s">
        <v>50</v>
      </c>
      <c r="AZ1" s="1" t="s">
        <v>51</v>
      </c>
      <c r="BA1" s="1" t="s">
        <v>52</v>
      </c>
      <c r="BB1" s="1" t="s">
        <v>53</v>
      </c>
      <c r="BC1" s="1" t="s">
        <v>54</v>
      </c>
      <c r="BD1" s="1" t="s">
        <v>55</v>
      </c>
      <c r="BE1" s="1" t="s">
        <v>56</v>
      </c>
      <c r="BF1" s="1" t="s">
        <v>57</v>
      </c>
    </row>
    <row r="2" spans="1:58" ht="15" customHeight="1" x14ac:dyDescent="0.3">
      <c r="A2" s="38">
        <v>1</v>
      </c>
      <c r="B2" s="39" t="s">
        <v>1177</v>
      </c>
      <c r="C2" s="95" t="s">
        <v>1177</v>
      </c>
      <c r="D2" s="95" t="s">
        <v>1177</v>
      </c>
      <c r="E2" s="95" t="s">
        <v>1177</v>
      </c>
      <c r="F2" s="95" t="s">
        <v>1177</v>
      </c>
      <c r="G2" s="95" t="s">
        <v>1177</v>
      </c>
      <c r="H2" s="95" t="s">
        <v>1177</v>
      </c>
      <c r="I2" s="95" t="s">
        <v>1177</v>
      </c>
      <c r="J2" s="95" t="s">
        <v>1177</v>
      </c>
      <c r="K2" s="95" t="s">
        <v>1177</v>
      </c>
      <c r="L2" s="95" t="s">
        <v>1177</v>
      </c>
      <c r="M2" s="95" t="s">
        <v>1177</v>
      </c>
      <c r="N2" s="95" t="s">
        <v>1178</v>
      </c>
      <c r="O2" s="95" t="s">
        <v>1177</v>
      </c>
      <c r="P2" s="95" t="s">
        <v>1177</v>
      </c>
      <c r="Q2" s="95" t="s">
        <v>1177</v>
      </c>
      <c r="R2" s="95" t="s">
        <v>1177</v>
      </c>
      <c r="S2" s="95" t="s">
        <v>1177</v>
      </c>
      <c r="T2" s="40"/>
      <c r="U2" s="102" t="s">
        <v>1231</v>
      </c>
      <c r="V2" s="102" t="s">
        <v>1229</v>
      </c>
      <c r="W2" s="102" t="s">
        <v>1230</v>
      </c>
      <c r="X2" s="102" t="s">
        <v>1231</v>
      </c>
      <c r="Y2" s="103" t="s">
        <v>1235</v>
      </c>
      <c r="Z2" s="42"/>
      <c r="AA2" s="104" t="s">
        <v>1247</v>
      </c>
      <c r="AB2" s="105" t="s">
        <v>1229</v>
      </c>
      <c r="AC2" s="105" t="s">
        <v>1229</v>
      </c>
      <c r="AD2" s="43"/>
      <c r="AE2" s="43"/>
      <c r="AF2" s="44" t="s">
        <v>79</v>
      </c>
      <c r="AG2" s="44"/>
      <c r="AH2" s="45"/>
      <c r="AI2" s="102" t="s">
        <v>1230</v>
      </c>
      <c r="AJ2" s="95" t="s">
        <v>1229</v>
      </c>
      <c r="AK2" s="39" t="s">
        <v>99</v>
      </c>
      <c r="AL2" s="39"/>
      <c r="AM2" s="46" t="s">
        <v>64</v>
      </c>
      <c r="AN2" s="39"/>
      <c r="AO2" s="47"/>
      <c r="AP2" s="80"/>
      <c r="AQ2" s="103" t="s">
        <v>1229</v>
      </c>
      <c r="AR2" s="103" t="s">
        <v>1229</v>
      </c>
      <c r="AS2" s="45"/>
      <c r="AT2" s="49" t="s">
        <v>76</v>
      </c>
      <c r="AU2" s="48" t="s">
        <v>155</v>
      </c>
      <c r="AV2" s="86" t="s">
        <v>1180</v>
      </c>
      <c r="AW2" s="55"/>
      <c r="AX2" s="48" t="s">
        <v>135</v>
      </c>
      <c r="AY2" s="48" t="s">
        <v>60</v>
      </c>
      <c r="AZ2" s="48" t="s">
        <v>821</v>
      </c>
      <c r="BA2" s="48">
        <v>32142806</v>
      </c>
      <c r="BB2" s="48"/>
      <c r="BC2" s="50">
        <v>45903.886773741287</v>
      </c>
      <c r="BD2" s="50">
        <v>45903.892000568841</v>
      </c>
      <c r="BE2" s="50">
        <v>45903.891823890568</v>
      </c>
      <c r="BF2" s="48"/>
    </row>
    <row r="3" spans="1:58" ht="15" customHeight="1" x14ac:dyDescent="0.3">
      <c r="A3" s="38">
        <v>2</v>
      </c>
      <c r="B3" s="39" t="s">
        <v>1177</v>
      </c>
      <c r="C3" s="95" t="s">
        <v>1177</v>
      </c>
      <c r="D3" s="95" t="s">
        <v>1177</v>
      </c>
      <c r="E3" s="95" t="s">
        <v>1177</v>
      </c>
      <c r="F3" s="95" t="s">
        <v>1177</v>
      </c>
      <c r="G3" s="95" t="s">
        <v>1177</v>
      </c>
      <c r="H3" s="95" t="s">
        <v>1177</v>
      </c>
      <c r="I3" s="95" t="s">
        <v>1177</v>
      </c>
      <c r="J3" s="95" t="s">
        <v>1177</v>
      </c>
      <c r="K3" s="95" t="s">
        <v>1177</v>
      </c>
      <c r="L3" s="95" t="s">
        <v>1177</v>
      </c>
      <c r="M3" s="95" t="s">
        <v>1177</v>
      </c>
      <c r="N3" s="95" t="s">
        <v>1177</v>
      </c>
      <c r="O3" s="95" t="s">
        <v>1177</v>
      </c>
      <c r="P3" s="95" t="s">
        <v>1177</v>
      </c>
      <c r="Q3" s="95" t="s">
        <v>1177</v>
      </c>
      <c r="R3" s="95" t="s">
        <v>1177</v>
      </c>
      <c r="S3" s="95" t="s">
        <v>1177</v>
      </c>
      <c r="T3" s="40" t="s">
        <v>1161</v>
      </c>
      <c r="U3" s="102" t="s">
        <v>1229</v>
      </c>
      <c r="V3" s="102" t="s">
        <v>1230</v>
      </c>
      <c r="W3" s="102" t="s">
        <v>1230</v>
      </c>
      <c r="X3" s="102" t="s">
        <v>1229</v>
      </c>
      <c r="Y3" s="103" t="s">
        <v>1233</v>
      </c>
      <c r="Z3" s="42" t="s">
        <v>1162</v>
      </c>
      <c r="AA3" s="104" t="s">
        <v>1243</v>
      </c>
      <c r="AB3" s="105" t="s">
        <v>1229</v>
      </c>
      <c r="AC3" s="105" t="s">
        <v>1229</v>
      </c>
      <c r="AD3" s="43" t="s">
        <v>63</v>
      </c>
      <c r="AE3" s="43" t="s">
        <v>73</v>
      </c>
      <c r="AF3" s="44"/>
      <c r="AG3" s="44" t="s">
        <v>121</v>
      </c>
      <c r="AH3" s="45" t="s">
        <v>1163</v>
      </c>
      <c r="AI3" s="102" t="s">
        <v>1229</v>
      </c>
      <c r="AJ3" s="95" t="s">
        <v>1229</v>
      </c>
      <c r="AK3" s="39"/>
      <c r="AL3" s="39"/>
      <c r="AM3" s="46" t="s">
        <v>64</v>
      </c>
      <c r="AN3" s="39"/>
      <c r="AO3" s="47"/>
      <c r="AP3" s="80"/>
      <c r="AQ3" s="103" t="s">
        <v>1229</v>
      </c>
      <c r="AR3" s="103" t="s">
        <v>1229</v>
      </c>
      <c r="AS3" s="45" t="s">
        <v>1164</v>
      </c>
      <c r="AT3" s="49" t="s">
        <v>76</v>
      </c>
      <c r="AU3" s="48" t="s">
        <v>1146</v>
      </c>
      <c r="AV3" s="86" t="s">
        <v>1182</v>
      </c>
      <c r="AW3" s="55"/>
      <c r="AX3" s="48" t="s">
        <v>1024</v>
      </c>
      <c r="AY3" s="48" t="s">
        <v>60</v>
      </c>
      <c r="AZ3" s="48" t="s">
        <v>1165</v>
      </c>
      <c r="BA3" s="48">
        <v>676015321</v>
      </c>
      <c r="BB3" s="48"/>
      <c r="BC3" s="50">
        <v>45904.318133173772</v>
      </c>
      <c r="BD3" s="50">
        <v>45904.322963391183</v>
      </c>
      <c r="BE3" s="50">
        <v>45904.32284105524</v>
      </c>
      <c r="BF3" s="48"/>
    </row>
    <row r="4" spans="1:58" ht="15" customHeight="1" x14ac:dyDescent="0.3">
      <c r="A4" s="38">
        <v>3</v>
      </c>
      <c r="B4" s="39" t="s">
        <v>1177</v>
      </c>
      <c r="C4" s="95" t="s">
        <v>1177</v>
      </c>
      <c r="D4" s="95" t="s">
        <v>1177</v>
      </c>
      <c r="E4" s="95" t="s">
        <v>1177</v>
      </c>
      <c r="F4" s="95" t="s">
        <v>1177</v>
      </c>
      <c r="G4" s="95" t="s">
        <v>1177</v>
      </c>
      <c r="H4" s="95" t="s">
        <v>1177</v>
      </c>
      <c r="I4" s="95" t="s">
        <v>1177</v>
      </c>
      <c r="J4" s="95" t="s">
        <v>1177</v>
      </c>
      <c r="K4" s="95" t="s">
        <v>1177</v>
      </c>
      <c r="L4" s="95" t="s">
        <v>1177</v>
      </c>
      <c r="M4" s="95" t="s">
        <v>1177</v>
      </c>
      <c r="N4" s="95" t="s">
        <v>1177</v>
      </c>
      <c r="O4" s="95" t="s">
        <v>1177</v>
      </c>
      <c r="P4" s="95" t="s">
        <v>1177</v>
      </c>
      <c r="Q4" s="95" t="s">
        <v>1177</v>
      </c>
      <c r="R4" s="95" t="s">
        <v>1177</v>
      </c>
      <c r="S4" s="95" t="s">
        <v>1177</v>
      </c>
      <c r="T4" s="40" t="s">
        <v>822</v>
      </c>
      <c r="U4" s="102" t="s">
        <v>1229</v>
      </c>
      <c r="V4" s="102" t="s">
        <v>1229</v>
      </c>
      <c r="W4" s="102" t="s">
        <v>1229</v>
      </c>
      <c r="X4" s="102" t="s">
        <v>1230</v>
      </c>
      <c r="Y4" s="103" t="s">
        <v>1233</v>
      </c>
      <c r="Z4" s="42"/>
      <c r="AA4" s="104" t="s">
        <v>1246</v>
      </c>
      <c r="AB4" s="105" t="s">
        <v>1229</v>
      </c>
      <c r="AC4" s="105" t="s">
        <v>1229</v>
      </c>
      <c r="AD4" s="43"/>
      <c r="AE4" s="43"/>
      <c r="AF4" s="44" t="s">
        <v>79</v>
      </c>
      <c r="AG4" s="44"/>
      <c r="AH4" s="45"/>
      <c r="AI4" s="102" t="s">
        <v>1229</v>
      </c>
      <c r="AJ4" s="95" t="s">
        <v>1229</v>
      </c>
      <c r="AK4" s="39"/>
      <c r="AL4" s="39"/>
      <c r="AM4" s="46" t="s">
        <v>64</v>
      </c>
      <c r="AN4" s="39"/>
      <c r="AO4" s="47"/>
      <c r="AP4" s="80"/>
      <c r="AQ4" s="103" t="s">
        <v>1229</v>
      </c>
      <c r="AR4" s="103" t="s">
        <v>1229</v>
      </c>
      <c r="AS4" s="45"/>
      <c r="AT4" s="49" t="s">
        <v>76</v>
      </c>
      <c r="AU4" s="48" t="s">
        <v>155</v>
      </c>
      <c r="AV4" s="86" t="s">
        <v>1180</v>
      </c>
      <c r="AW4" s="55" t="s">
        <v>823</v>
      </c>
      <c r="AX4" s="48" t="s">
        <v>824</v>
      </c>
      <c r="AY4" s="48" t="s">
        <v>60</v>
      </c>
      <c r="AZ4" s="48" t="s">
        <v>825</v>
      </c>
      <c r="BA4" s="48">
        <v>665061344</v>
      </c>
      <c r="BB4" s="48"/>
      <c r="BC4" s="50">
        <v>45904.323634131411</v>
      </c>
      <c r="BD4" s="50">
        <v>45904.331111277243</v>
      </c>
      <c r="BE4" s="50">
        <v>45904.330929890879</v>
      </c>
      <c r="BF4" s="48"/>
    </row>
    <row r="5" spans="1:58" ht="15" customHeight="1" x14ac:dyDescent="0.3">
      <c r="A5" s="140">
        <v>4</v>
      </c>
      <c r="B5" s="39" t="s">
        <v>1177</v>
      </c>
      <c r="C5" s="95" t="s">
        <v>1177</v>
      </c>
      <c r="D5" s="95" t="s">
        <v>1177</v>
      </c>
      <c r="E5" s="95" t="s">
        <v>1177</v>
      </c>
      <c r="F5" s="95" t="s">
        <v>1177</v>
      </c>
      <c r="G5" s="95" t="s">
        <v>1177</v>
      </c>
      <c r="H5" s="95" t="s">
        <v>1177</v>
      </c>
      <c r="I5" s="95" t="s">
        <v>1177</v>
      </c>
      <c r="J5" s="95" t="s">
        <v>1177</v>
      </c>
      <c r="K5" s="95" t="s">
        <v>1177</v>
      </c>
      <c r="L5" s="95" t="s">
        <v>1177</v>
      </c>
      <c r="M5" s="95" t="s">
        <v>1177</v>
      </c>
      <c r="N5" s="95" t="s">
        <v>1179</v>
      </c>
      <c r="O5" s="95" t="s">
        <v>1177</v>
      </c>
      <c r="P5" s="95" t="s">
        <v>1177</v>
      </c>
      <c r="Q5" s="95" t="s">
        <v>1177</v>
      </c>
      <c r="R5" s="95" t="s">
        <v>1177</v>
      </c>
      <c r="S5" s="95" t="s">
        <v>1177</v>
      </c>
      <c r="T5" s="56" t="s">
        <v>1123</v>
      </c>
      <c r="U5" s="102" t="s">
        <v>1229</v>
      </c>
      <c r="V5" s="102" t="s">
        <v>1229</v>
      </c>
      <c r="W5" s="102" t="s">
        <v>1229</v>
      </c>
      <c r="X5" s="102" t="s">
        <v>1230</v>
      </c>
      <c r="Y5" s="103" t="s">
        <v>1235</v>
      </c>
      <c r="Z5" s="58" t="s">
        <v>1124</v>
      </c>
      <c r="AA5" s="104" t="s">
        <v>1243</v>
      </c>
      <c r="AB5" s="105" t="s">
        <v>1229</v>
      </c>
      <c r="AC5" s="105" t="s">
        <v>1229</v>
      </c>
      <c r="AD5" s="59" t="s">
        <v>63</v>
      </c>
      <c r="AE5" s="59" t="s">
        <v>73</v>
      </c>
      <c r="AF5" s="60"/>
      <c r="AG5" s="60"/>
      <c r="AH5" s="61"/>
      <c r="AI5" s="102" t="s">
        <v>1229</v>
      </c>
      <c r="AJ5" s="95" t="s">
        <v>1229</v>
      </c>
      <c r="AK5" s="57"/>
      <c r="AL5" s="57" t="s">
        <v>80</v>
      </c>
      <c r="AM5" s="62" t="s">
        <v>64</v>
      </c>
      <c r="AN5" s="57"/>
      <c r="AO5" s="63"/>
      <c r="AP5" s="82"/>
      <c r="AQ5" s="103" t="s">
        <v>1229</v>
      </c>
      <c r="AR5" s="103" t="s">
        <v>1229</v>
      </c>
      <c r="AS5" s="61" t="s">
        <v>1125</v>
      </c>
      <c r="AT5" s="65" t="s">
        <v>76</v>
      </c>
      <c r="AU5" s="64" t="s">
        <v>868</v>
      </c>
      <c r="AV5" s="86" t="s">
        <v>1181</v>
      </c>
      <c r="AW5" s="66"/>
      <c r="AX5" s="64" t="s">
        <v>429</v>
      </c>
      <c r="AY5" s="64" t="s">
        <v>60</v>
      </c>
      <c r="AZ5" s="64" t="s">
        <v>1126</v>
      </c>
      <c r="BA5" s="64">
        <v>561035376</v>
      </c>
      <c r="BB5" s="64"/>
      <c r="BC5" s="67">
        <v>45904.345949642418</v>
      </c>
      <c r="BD5" s="67">
        <v>45904.357138986197</v>
      </c>
      <c r="BE5" s="67">
        <v>45904.357027570717</v>
      </c>
      <c r="BF5" s="64"/>
    </row>
    <row r="6" spans="1:58" ht="15" customHeight="1" x14ac:dyDescent="0.3">
      <c r="A6" s="140">
        <v>5</v>
      </c>
      <c r="B6" s="39" t="s">
        <v>1177</v>
      </c>
      <c r="C6" s="95" t="s">
        <v>1177</v>
      </c>
      <c r="D6" s="95" t="s">
        <v>1177</v>
      </c>
      <c r="E6" s="95" t="s">
        <v>1177</v>
      </c>
      <c r="F6" s="95" t="s">
        <v>1177</v>
      </c>
      <c r="G6" s="95" t="s">
        <v>1177</v>
      </c>
      <c r="H6" s="95" t="s">
        <v>1177</v>
      </c>
      <c r="I6" s="95" t="s">
        <v>1177</v>
      </c>
      <c r="J6" s="95" t="s">
        <v>1177</v>
      </c>
      <c r="K6" s="95" t="s">
        <v>1177</v>
      </c>
      <c r="L6" s="95" t="s">
        <v>1177</v>
      </c>
      <c r="M6" s="95" t="s">
        <v>1177</v>
      </c>
      <c r="N6" s="95" t="s">
        <v>1177</v>
      </c>
      <c r="O6" s="95" t="s">
        <v>1177</v>
      </c>
      <c r="P6" s="95" t="s">
        <v>1177</v>
      </c>
      <c r="Q6" s="95" t="s">
        <v>1177</v>
      </c>
      <c r="R6" s="95" t="s">
        <v>1177</v>
      </c>
      <c r="S6" s="95" t="s">
        <v>1177</v>
      </c>
      <c r="T6" s="56"/>
      <c r="U6" s="102" t="s">
        <v>1229</v>
      </c>
      <c r="V6" s="102" t="s">
        <v>1229</v>
      </c>
      <c r="W6" s="102" t="s">
        <v>1229</v>
      </c>
      <c r="X6" s="102" t="s">
        <v>1229</v>
      </c>
      <c r="Y6" s="103" t="s">
        <v>1236</v>
      </c>
      <c r="Z6" s="58" t="s">
        <v>1112</v>
      </c>
      <c r="AA6" s="104" t="s">
        <v>1246</v>
      </c>
      <c r="AB6" s="105" t="s">
        <v>1229</v>
      </c>
      <c r="AC6" s="105" t="s">
        <v>1229</v>
      </c>
      <c r="AD6" s="59"/>
      <c r="AE6" s="59"/>
      <c r="AF6" s="60" t="s">
        <v>79</v>
      </c>
      <c r="AG6" s="60"/>
      <c r="AH6" s="61"/>
      <c r="AI6" s="102" t="s">
        <v>1230</v>
      </c>
      <c r="AJ6" s="95" t="s">
        <v>1230</v>
      </c>
      <c r="AK6" s="57"/>
      <c r="AL6" s="57"/>
      <c r="AM6" s="62"/>
      <c r="AN6" s="57"/>
      <c r="AO6" s="63" t="s">
        <v>121</v>
      </c>
      <c r="AP6" s="82" t="s">
        <v>1113</v>
      </c>
      <c r="AQ6" s="103" t="s">
        <v>1229</v>
      </c>
      <c r="AR6" s="103" t="s">
        <v>1229</v>
      </c>
      <c r="AS6" s="61" t="s">
        <v>1114</v>
      </c>
      <c r="AT6" s="65" t="s">
        <v>76</v>
      </c>
      <c r="AU6" s="64" t="s">
        <v>868</v>
      </c>
      <c r="AV6" s="86" t="s">
        <v>1181</v>
      </c>
      <c r="AW6" s="66"/>
      <c r="AX6" s="64" t="s">
        <v>582</v>
      </c>
      <c r="AY6" s="64" t="s">
        <v>60</v>
      </c>
      <c r="AZ6" s="64" t="s">
        <v>1115</v>
      </c>
      <c r="BA6" s="64">
        <v>507066391</v>
      </c>
      <c r="BB6" s="64"/>
      <c r="BC6" s="67">
        <v>45904.345692111492</v>
      </c>
      <c r="BD6" s="67">
        <v>45904.361624652323</v>
      </c>
      <c r="BE6" s="67">
        <v>45904.361460611137</v>
      </c>
      <c r="BF6" s="64"/>
    </row>
    <row r="7" spans="1:58" ht="15" customHeight="1" x14ac:dyDescent="0.3">
      <c r="A7" s="38">
        <v>6</v>
      </c>
      <c r="B7" s="39" t="s">
        <v>1177</v>
      </c>
      <c r="C7" s="95" t="s">
        <v>1177</v>
      </c>
      <c r="D7" s="95" t="s">
        <v>1177</v>
      </c>
      <c r="E7" s="95" t="s">
        <v>1177</v>
      </c>
      <c r="F7" s="95" t="s">
        <v>1177</v>
      </c>
      <c r="G7" s="95" t="s">
        <v>1177</v>
      </c>
      <c r="H7" s="95" t="s">
        <v>1177</v>
      </c>
      <c r="I7" s="95" t="s">
        <v>1177</v>
      </c>
      <c r="J7" s="95" t="s">
        <v>1177</v>
      </c>
      <c r="K7" s="95" t="s">
        <v>1177</v>
      </c>
      <c r="L7" s="95" t="s">
        <v>1177</v>
      </c>
      <c r="M7" s="95" t="s">
        <v>1177</v>
      </c>
      <c r="N7" s="95" t="s">
        <v>1177</v>
      </c>
      <c r="O7" s="95" t="s">
        <v>1177</v>
      </c>
      <c r="P7" s="95" t="s">
        <v>1177</v>
      </c>
      <c r="Q7" s="95" t="s">
        <v>1177</v>
      </c>
      <c r="R7" s="95" t="s">
        <v>1177</v>
      </c>
      <c r="S7" s="95" t="s">
        <v>1177</v>
      </c>
      <c r="T7" s="40" t="s">
        <v>119</v>
      </c>
      <c r="U7" s="102" t="s">
        <v>1229</v>
      </c>
      <c r="V7" s="102" t="s">
        <v>1230</v>
      </c>
      <c r="W7" s="102" t="s">
        <v>1229</v>
      </c>
      <c r="X7" s="102" t="s">
        <v>1229</v>
      </c>
      <c r="Y7" s="103" t="s">
        <v>1233</v>
      </c>
      <c r="Z7" s="42" t="s">
        <v>120</v>
      </c>
      <c r="AA7" s="104" t="s">
        <v>1246</v>
      </c>
      <c r="AB7" s="105" t="s">
        <v>1230</v>
      </c>
      <c r="AC7" s="105" t="s">
        <v>1229</v>
      </c>
      <c r="AD7" s="43"/>
      <c r="AE7" s="43"/>
      <c r="AF7" s="44"/>
      <c r="AG7" s="44" t="s">
        <v>121</v>
      </c>
      <c r="AH7" s="45" t="s">
        <v>122</v>
      </c>
      <c r="AI7" s="102" t="s">
        <v>1229</v>
      </c>
      <c r="AJ7" s="95" t="s">
        <v>1229</v>
      </c>
      <c r="AK7" s="39"/>
      <c r="AL7" s="39" t="s">
        <v>80</v>
      </c>
      <c r="AM7" s="46"/>
      <c r="AN7" s="39"/>
      <c r="AO7" s="47" t="s">
        <v>121</v>
      </c>
      <c r="AP7" s="80" t="s">
        <v>123</v>
      </c>
      <c r="AQ7" s="103" t="s">
        <v>1229</v>
      </c>
      <c r="AR7" s="103" t="s">
        <v>1229</v>
      </c>
      <c r="AS7" s="45" t="s">
        <v>124</v>
      </c>
      <c r="AT7" s="49" t="s">
        <v>76</v>
      </c>
      <c r="AU7" s="48" t="s">
        <v>125</v>
      </c>
      <c r="AV7" s="86" t="s">
        <v>1184</v>
      </c>
      <c r="AW7" s="55" t="s">
        <v>126</v>
      </c>
      <c r="AX7" s="48" t="s">
        <v>127</v>
      </c>
      <c r="AY7" s="48" t="s">
        <v>60</v>
      </c>
      <c r="AZ7" s="48" t="s">
        <v>128</v>
      </c>
      <c r="BA7" s="48">
        <v>416902898</v>
      </c>
      <c r="BB7" s="48"/>
      <c r="BC7" s="50">
        <v>45904.363089393162</v>
      </c>
      <c r="BD7" s="50">
        <v>45904.371797499683</v>
      </c>
      <c r="BE7" s="50">
        <v>45904.371539290332</v>
      </c>
      <c r="BF7" s="48"/>
    </row>
    <row r="8" spans="1:58" ht="15" customHeight="1" x14ac:dyDescent="0.3">
      <c r="A8" s="38">
        <v>7</v>
      </c>
      <c r="B8" s="7" t="s">
        <v>1178</v>
      </c>
      <c r="C8" s="95" t="s">
        <v>1177</v>
      </c>
      <c r="D8" s="95" t="s">
        <v>1177</v>
      </c>
      <c r="E8" s="95" t="s">
        <v>1177</v>
      </c>
      <c r="F8" s="95" t="s">
        <v>1178</v>
      </c>
      <c r="G8" s="95" t="s">
        <v>1177</v>
      </c>
      <c r="H8" s="95" t="s">
        <v>1177</v>
      </c>
      <c r="I8" s="95" t="s">
        <v>1177</v>
      </c>
      <c r="J8" s="95" t="s">
        <v>1177</v>
      </c>
      <c r="K8" s="95" t="s">
        <v>1177</v>
      </c>
      <c r="L8" s="95" t="s">
        <v>1178</v>
      </c>
      <c r="M8" s="95" t="s">
        <v>1178</v>
      </c>
      <c r="N8" s="95" t="s">
        <v>1178</v>
      </c>
      <c r="O8" s="95" t="s">
        <v>1177</v>
      </c>
      <c r="P8" s="95" t="s">
        <v>1177</v>
      </c>
      <c r="Q8" s="95" t="s">
        <v>1178</v>
      </c>
      <c r="R8" s="95" t="s">
        <v>1177</v>
      </c>
      <c r="S8" s="95" t="s">
        <v>1177</v>
      </c>
      <c r="T8" s="40"/>
      <c r="U8" s="102" t="s">
        <v>1230</v>
      </c>
      <c r="V8" s="102" t="s">
        <v>1229</v>
      </c>
      <c r="W8" s="102" t="s">
        <v>1230</v>
      </c>
      <c r="X8" s="102" t="s">
        <v>1230</v>
      </c>
      <c r="Y8" s="103" t="s">
        <v>1235</v>
      </c>
      <c r="Z8" s="42"/>
      <c r="AA8" s="104" t="s">
        <v>1243</v>
      </c>
      <c r="AB8" s="105" t="s">
        <v>1230</v>
      </c>
      <c r="AC8" s="105" t="s">
        <v>1230</v>
      </c>
      <c r="AD8" s="43"/>
      <c r="AE8" s="43" t="s">
        <v>73</v>
      </c>
      <c r="AF8" s="44"/>
      <c r="AG8" s="44"/>
      <c r="AH8" s="45"/>
      <c r="AI8" s="102" t="s">
        <v>1230</v>
      </c>
      <c r="AJ8" s="95" t="s">
        <v>1230</v>
      </c>
      <c r="AK8" s="39"/>
      <c r="AL8" s="39"/>
      <c r="AM8" s="46" t="s">
        <v>64</v>
      </c>
      <c r="AN8" s="39"/>
      <c r="AO8" s="47"/>
      <c r="AP8" s="80"/>
      <c r="AQ8" s="103" t="s">
        <v>1229</v>
      </c>
      <c r="AR8" s="103" t="s">
        <v>1230</v>
      </c>
      <c r="AS8" s="45"/>
      <c r="AT8" s="49" t="s">
        <v>76</v>
      </c>
      <c r="AU8" s="48" t="s">
        <v>155</v>
      </c>
      <c r="AV8" s="86" t="s">
        <v>1180</v>
      </c>
      <c r="AW8" s="55"/>
      <c r="AX8" s="48" t="s">
        <v>127</v>
      </c>
      <c r="AY8" s="48" t="s">
        <v>60</v>
      </c>
      <c r="AZ8" s="48" t="s">
        <v>826</v>
      </c>
      <c r="BA8" s="48">
        <v>305112463</v>
      </c>
      <c r="BB8" s="48"/>
      <c r="BC8" s="50">
        <v>45904.342243627892</v>
      </c>
      <c r="BD8" s="50">
        <v>45904.392868878553</v>
      </c>
      <c r="BE8" s="50">
        <v>45904.35376319589</v>
      </c>
      <c r="BF8" s="48"/>
    </row>
    <row r="9" spans="1:58" ht="15" customHeight="1" x14ac:dyDescent="0.3">
      <c r="A9" s="38">
        <v>8</v>
      </c>
      <c r="B9" s="39" t="s">
        <v>1177</v>
      </c>
      <c r="C9" s="95" t="s">
        <v>1177</v>
      </c>
      <c r="D9" s="95" t="s">
        <v>1177</v>
      </c>
      <c r="E9" s="95" t="s">
        <v>1177</v>
      </c>
      <c r="F9" s="95" t="s">
        <v>1177</v>
      </c>
      <c r="G9" s="95" t="s">
        <v>1177</v>
      </c>
      <c r="H9" s="95" t="s">
        <v>1177</v>
      </c>
      <c r="I9" s="95" t="s">
        <v>1177</v>
      </c>
      <c r="J9" s="95" t="s">
        <v>1177</v>
      </c>
      <c r="K9" s="95" t="s">
        <v>1177</v>
      </c>
      <c r="L9" s="95" t="s">
        <v>1177</v>
      </c>
      <c r="M9" s="95" t="s">
        <v>1178</v>
      </c>
      <c r="N9" s="95" t="s">
        <v>1177</v>
      </c>
      <c r="O9" s="95" t="s">
        <v>1177</v>
      </c>
      <c r="P9" s="95" t="s">
        <v>1177</v>
      </c>
      <c r="Q9" s="95" t="s">
        <v>1177</v>
      </c>
      <c r="R9" s="95" t="s">
        <v>1177</v>
      </c>
      <c r="S9" s="95" t="s">
        <v>1177</v>
      </c>
      <c r="T9" s="40" t="s">
        <v>774</v>
      </c>
      <c r="U9" s="102" t="s">
        <v>1229</v>
      </c>
      <c r="V9" s="102" t="s">
        <v>1232</v>
      </c>
      <c r="W9" s="102" t="s">
        <v>1229</v>
      </c>
      <c r="X9" s="102" t="s">
        <v>1229</v>
      </c>
      <c r="Y9" s="103" t="s">
        <v>1233</v>
      </c>
      <c r="Z9" s="42" t="s">
        <v>775</v>
      </c>
      <c r="AA9" s="104" t="s">
        <v>1244</v>
      </c>
      <c r="AB9" s="105" t="s">
        <v>1229</v>
      </c>
      <c r="AC9" s="105" t="s">
        <v>1229</v>
      </c>
      <c r="AD9" s="43"/>
      <c r="AE9" s="43" t="s">
        <v>73</v>
      </c>
      <c r="AF9" s="44"/>
      <c r="AG9" s="44"/>
      <c r="AH9" s="45"/>
      <c r="AI9" s="102" t="s">
        <v>1229</v>
      </c>
      <c r="AJ9" s="95" t="s">
        <v>1229</v>
      </c>
      <c r="AK9" s="39"/>
      <c r="AL9" s="39"/>
      <c r="AM9" s="46"/>
      <c r="AN9" s="39"/>
      <c r="AO9" s="47" t="s">
        <v>121</v>
      </c>
      <c r="AP9" s="80" t="s">
        <v>776</v>
      </c>
      <c r="AQ9" s="103" t="s">
        <v>1229</v>
      </c>
      <c r="AR9" s="103" t="s">
        <v>1229</v>
      </c>
      <c r="AS9" s="45" t="s">
        <v>777</v>
      </c>
      <c r="AT9" s="49" t="s">
        <v>76</v>
      </c>
      <c r="AU9" s="48" t="s">
        <v>155</v>
      </c>
      <c r="AV9" s="86" t="s">
        <v>1180</v>
      </c>
      <c r="AW9" s="55"/>
      <c r="AX9" s="48" t="s">
        <v>778</v>
      </c>
      <c r="AY9" s="48" t="s">
        <v>60</v>
      </c>
      <c r="AZ9" s="48" t="s">
        <v>779</v>
      </c>
      <c r="BA9" s="48">
        <v>479323110</v>
      </c>
      <c r="BB9" s="48"/>
      <c r="BC9" s="50">
        <v>45904.428417411917</v>
      </c>
      <c r="BD9" s="50">
        <v>45904.441607252404</v>
      </c>
      <c r="BE9" s="50">
        <v>45904.441294329226</v>
      </c>
      <c r="BF9" s="48"/>
    </row>
    <row r="10" spans="1:58" ht="15" customHeight="1" x14ac:dyDescent="0.3">
      <c r="A10" s="38">
        <v>9</v>
      </c>
      <c r="B10" s="39" t="s">
        <v>1177</v>
      </c>
      <c r="C10" s="39" t="s">
        <v>1178</v>
      </c>
      <c r="D10" s="95" t="s">
        <v>1177</v>
      </c>
      <c r="E10" s="39" t="s">
        <v>1179</v>
      </c>
      <c r="F10" s="95" t="s">
        <v>1178</v>
      </c>
      <c r="G10" s="95" t="s">
        <v>1178</v>
      </c>
      <c r="H10" s="95" t="s">
        <v>1178</v>
      </c>
      <c r="I10" s="95" t="s">
        <v>1177</v>
      </c>
      <c r="J10" s="95" t="s">
        <v>1177</v>
      </c>
      <c r="K10" s="95" t="s">
        <v>1179</v>
      </c>
      <c r="L10" s="95" t="s">
        <v>1177</v>
      </c>
      <c r="M10" s="95" t="s">
        <v>1177</v>
      </c>
      <c r="N10" s="95" t="s">
        <v>1178</v>
      </c>
      <c r="O10" s="95" t="s">
        <v>1178</v>
      </c>
      <c r="P10" s="95" t="s">
        <v>1179</v>
      </c>
      <c r="Q10" s="95" t="s">
        <v>1178</v>
      </c>
      <c r="R10" s="95" t="s">
        <v>1177</v>
      </c>
      <c r="S10" s="95" t="s">
        <v>1177</v>
      </c>
      <c r="T10" s="40"/>
      <c r="U10" s="102" t="s">
        <v>1230</v>
      </c>
      <c r="V10" s="102" t="s">
        <v>1229</v>
      </c>
      <c r="W10" s="102" t="s">
        <v>1230</v>
      </c>
      <c r="X10" s="102" t="s">
        <v>1230</v>
      </c>
      <c r="Y10" s="103" t="s">
        <v>1235</v>
      </c>
      <c r="Z10" s="42"/>
      <c r="AA10" s="104" t="s">
        <v>1243</v>
      </c>
      <c r="AB10" s="105" t="s">
        <v>1230</v>
      </c>
      <c r="AC10" s="105" t="s">
        <v>1230</v>
      </c>
      <c r="AD10" s="43"/>
      <c r="AE10" s="43"/>
      <c r="AF10" s="44"/>
      <c r="AG10" s="44"/>
      <c r="AH10" s="45" t="s">
        <v>89</v>
      </c>
      <c r="AI10" s="102" t="s">
        <v>1230</v>
      </c>
      <c r="AJ10" s="95" t="s">
        <v>1230</v>
      </c>
      <c r="AK10" s="39"/>
      <c r="AL10" s="39"/>
      <c r="AM10" s="46"/>
      <c r="AN10" s="39" t="s">
        <v>61</v>
      </c>
      <c r="AO10" s="47"/>
      <c r="AP10" s="80"/>
      <c r="AQ10" s="103" t="s">
        <v>1229</v>
      </c>
      <c r="AR10" s="103" t="s">
        <v>1231</v>
      </c>
      <c r="AS10" s="45" t="s">
        <v>91</v>
      </c>
      <c r="AT10" s="49" t="s">
        <v>76</v>
      </c>
      <c r="AU10" s="48" t="s">
        <v>86</v>
      </c>
      <c r="AV10" s="86" t="s">
        <v>1184</v>
      </c>
      <c r="AW10" s="55"/>
      <c r="AX10" s="48" t="s">
        <v>92</v>
      </c>
      <c r="AY10" s="48" t="s">
        <v>59</v>
      </c>
      <c r="AZ10" s="48" t="s">
        <v>93</v>
      </c>
      <c r="BA10" s="48"/>
      <c r="BB10" s="48"/>
      <c r="BC10" s="50">
        <v>45904.715048748927</v>
      </c>
      <c r="BD10" s="50">
        <v>45904.718148803091</v>
      </c>
      <c r="BE10" s="50">
        <v>45904.718096739911</v>
      </c>
      <c r="BF10" s="48"/>
    </row>
    <row r="11" spans="1:58" s="26" customFormat="1" ht="15" customHeight="1" x14ac:dyDescent="0.3">
      <c r="A11" s="141">
        <v>10</v>
      </c>
      <c r="B11" s="39" t="s">
        <v>1177</v>
      </c>
      <c r="C11" s="95" t="s">
        <v>1177</v>
      </c>
      <c r="D11" s="95" t="s">
        <v>1177</v>
      </c>
      <c r="E11" s="95" t="s">
        <v>1177</v>
      </c>
      <c r="F11" s="95" t="s">
        <v>1177</v>
      </c>
      <c r="G11" s="95" t="s">
        <v>1177</v>
      </c>
      <c r="H11" s="95" t="s">
        <v>1177</v>
      </c>
      <c r="I11" s="95" t="s">
        <v>1177</v>
      </c>
      <c r="J11" s="95" t="s">
        <v>1177</v>
      </c>
      <c r="K11" s="95" t="s">
        <v>1177</v>
      </c>
      <c r="L11" s="95" t="s">
        <v>1177</v>
      </c>
      <c r="M11" s="95" t="s">
        <v>1177</v>
      </c>
      <c r="N11" s="95" t="s">
        <v>1178</v>
      </c>
      <c r="O11" s="95" t="s">
        <v>1177</v>
      </c>
      <c r="P11" s="95" t="s">
        <v>1177</v>
      </c>
      <c r="Q11" s="95" t="s">
        <v>1177</v>
      </c>
      <c r="R11" s="95" t="s">
        <v>1177</v>
      </c>
      <c r="S11" s="95" t="s">
        <v>1177</v>
      </c>
      <c r="T11" s="25" t="s">
        <v>889</v>
      </c>
      <c r="U11" s="102" t="s">
        <v>1229</v>
      </c>
      <c r="V11" s="102" t="s">
        <v>1229</v>
      </c>
      <c r="W11" s="102" t="s">
        <v>1230</v>
      </c>
      <c r="X11" s="102" t="s">
        <v>1230</v>
      </c>
      <c r="Y11" s="103" t="s">
        <v>1233</v>
      </c>
      <c r="Z11" s="10" t="s">
        <v>890</v>
      </c>
      <c r="AA11" s="104" t="s">
        <v>1244</v>
      </c>
      <c r="AB11" s="105" t="s">
        <v>1229</v>
      </c>
      <c r="AC11" s="105" t="s">
        <v>1231</v>
      </c>
      <c r="AD11" s="18"/>
      <c r="AE11" s="18" t="s">
        <v>73</v>
      </c>
      <c r="AF11" s="19"/>
      <c r="AG11" s="19"/>
      <c r="AH11" s="33" t="s">
        <v>891</v>
      </c>
      <c r="AI11" s="102" t="s">
        <v>1230</v>
      </c>
      <c r="AJ11" s="95" t="s">
        <v>1229</v>
      </c>
      <c r="AK11" s="7"/>
      <c r="AL11" s="7"/>
      <c r="AM11" s="36" t="s">
        <v>64</v>
      </c>
      <c r="AN11" s="7"/>
      <c r="AO11" s="37"/>
      <c r="AP11" s="24"/>
      <c r="AQ11" s="103" t="s">
        <v>1229</v>
      </c>
      <c r="AR11" s="103" t="s">
        <v>1229</v>
      </c>
      <c r="AS11" s="33" t="s">
        <v>892</v>
      </c>
      <c r="AT11" s="15" t="s">
        <v>66</v>
      </c>
      <c r="AU11" s="11" t="s">
        <v>868</v>
      </c>
      <c r="AV11" s="86" t="s">
        <v>1181</v>
      </c>
      <c r="AW11" s="14"/>
      <c r="AX11" s="11" t="s">
        <v>189</v>
      </c>
      <c r="AY11" s="11" t="s">
        <v>60</v>
      </c>
      <c r="AZ11" s="11" t="s">
        <v>893</v>
      </c>
      <c r="BA11" s="11">
        <v>971977631</v>
      </c>
      <c r="BB11" s="11"/>
      <c r="BC11" s="12">
        <v>45904.836024245938</v>
      </c>
      <c r="BD11" s="12">
        <v>45904.846898074517</v>
      </c>
      <c r="BE11" s="12">
        <v>45904.84649600619</v>
      </c>
      <c r="BF11" s="11"/>
    </row>
    <row r="12" spans="1:58" ht="15" customHeight="1" x14ac:dyDescent="0.3">
      <c r="A12" s="38">
        <v>11</v>
      </c>
      <c r="B12" s="95" t="s">
        <v>1177</v>
      </c>
      <c r="C12" s="95" t="s">
        <v>1177</v>
      </c>
      <c r="D12" s="95" t="s">
        <v>1177</v>
      </c>
      <c r="E12" s="95" t="s">
        <v>1179</v>
      </c>
      <c r="F12" s="95" t="s">
        <v>1179</v>
      </c>
      <c r="G12" s="95" t="s">
        <v>1179</v>
      </c>
      <c r="H12" s="95" t="s">
        <v>1178</v>
      </c>
      <c r="I12" s="95" t="s">
        <v>1178</v>
      </c>
      <c r="J12" s="95" t="s">
        <v>1178</v>
      </c>
      <c r="K12" s="95" t="s">
        <v>1177</v>
      </c>
      <c r="L12" s="95" t="s">
        <v>1178</v>
      </c>
      <c r="M12" s="95" t="s">
        <v>1178</v>
      </c>
      <c r="N12" s="95" t="s">
        <v>1179</v>
      </c>
      <c r="O12" s="95" t="s">
        <v>1178</v>
      </c>
      <c r="P12" s="95" t="s">
        <v>1177</v>
      </c>
      <c r="Q12" s="95" t="s">
        <v>1178</v>
      </c>
      <c r="R12" s="95" t="s">
        <v>1177</v>
      </c>
      <c r="S12" s="95" t="s">
        <v>1177</v>
      </c>
      <c r="T12" s="40"/>
      <c r="U12" s="102" t="s">
        <v>1229</v>
      </c>
      <c r="V12" s="102" t="s">
        <v>1230</v>
      </c>
      <c r="W12" s="102" t="s">
        <v>1230</v>
      </c>
      <c r="X12" s="102" t="s">
        <v>1230</v>
      </c>
      <c r="Y12" s="103" t="s">
        <v>1235</v>
      </c>
      <c r="Z12" s="42"/>
      <c r="AA12" s="104" t="s">
        <v>1245</v>
      </c>
      <c r="AB12" s="105" t="s">
        <v>1229</v>
      </c>
      <c r="AC12" s="105" t="s">
        <v>1229</v>
      </c>
      <c r="AD12" s="43"/>
      <c r="AE12" s="43" t="s">
        <v>73</v>
      </c>
      <c r="AF12" s="44"/>
      <c r="AG12" s="44"/>
      <c r="AH12" s="45"/>
      <c r="AI12" s="102" t="s">
        <v>1230</v>
      </c>
      <c r="AJ12" s="95" t="s">
        <v>1231</v>
      </c>
      <c r="AK12" s="39"/>
      <c r="AL12" s="39"/>
      <c r="AM12" s="46" t="s">
        <v>64</v>
      </c>
      <c r="AN12" s="39"/>
      <c r="AO12" s="47"/>
      <c r="AP12" s="80"/>
      <c r="AQ12" s="103" t="s">
        <v>1230</v>
      </c>
      <c r="AR12" s="103" t="s">
        <v>1230</v>
      </c>
      <c r="AS12" s="45"/>
      <c r="AT12" s="49" t="s">
        <v>76</v>
      </c>
      <c r="AU12" s="48" t="s">
        <v>155</v>
      </c>
      <c r="AV12" s="86" t="s">
        <v>1180</v>
      </c>
      <c r="AW12" s="55"/>
      <c r="AX12" s="48" t="s">
        <v>135</v>
      </c>
      <c r="AY12" s="48" t="s">
        <v>60</v>
      </c>
      <c r="AZ12" s="48" t="s">
        <v>827</v>
      </c>
      <c r="BA12" s="48">
        <v>708634627</v>
      </c>
      <c r="BB12" s="48"/>
      <c r="BC12" s="50">
        <v>45905.009707353827</v>
      </c>
      <c r="BD12" s="50">
        <v>45905.011954012924</v>
      </c>
      <c r="BE12" s="50">
        <v>45905.011905223553</v>
      </c>
      <c r="BF12" s="48"/>
    </row>
    <row r="13" spans="1:58" ht="15" customHeight="1" x14ac:dyDescent="0.3">
      <c r="A13" s="140">
        <v>12</v>
      </c>
      <c r="B13" s="39" t="s">
        <v>1177</v>
      </c>
      <c r="C13" s="95" t="s">
        <v>1177</v>
      </c>
      <c r="D13" s="95" t="s">
        <v>1177</v>
      </c>
      <c r="E13" s="95" t="s">
        <v>1177</v>
      </c>
      <c r="F13" s="95" t="s">
        <v>1177</v>
      </c>
      <c r="G13" s="95" t="s">
        <v>1177</v>
      </c>
      <c r="H13" s="95" t="s">
        <v>1179</v>
      </c>
      <c r="I13" s="95" t="s">
        <v>1177</v>
      </c>
      <c r="J13" s="95" t="s">
        <v>1177</v>
      </c>
      <c r="K13" s="95" t="s">
        <v>1177</v>
      </c>
      <c r="L13" s="95" t="s">
        <v>1177</v>
      </c>
      <c r="M13" s="95" t="s">
        <v>1177</v>
      </c>
      <c r="N13" s="95" t="s">
        <v>1179</v>
      </c>
      <c r="O13" s="95" t="s">
        <v>1177</v>
      </c>
      <c r="P13" s="95" t="s">
        <v>1177</v>
      </c>
      <c r="Q13" s="95" t="s">
        <v>1177</v>
      </c>
      <c r="R13" s="95" t="s">
        <v>1177</v>
      </c>
      <c r="S13" s="95" t="s">
        <v>1177</v>
      </c>
      <c r="T13" s="56" t="s">
        <v>1119</v>
      </c>
      <c r="U13" s="102" t="s">
        <v>1229</v>
      </c>
      <c r="V13" s="102" t="s">
        <v>1230</v>
      </c>
      <c r="W13" s="102" t="s">
        <v>1229</v>
      </c>
      <c r="X13" s="102" t="s">
        <v>1229</v>
      </c>
      <c r="Y13" s="103" t="s">
        <v>1233</v>
      </c>
      <c r="Z13" s="58" t="s">
        <v>1120</v>
      </c>
      <c r="AA13" s="104" t="s">
        <v>1243</v>
      </c>
      <c r="AB13" s="105" t="s">
        <v>1230</v>
      </c>
      <c r="AC13" s="105" t="s">
        <v>1229</v>
      </c>
      <c r="AD13" s="59" t="s">
        <v>63</v>
      </c>
      <c r="AE13" s="59"/>
      <c r="AF13" s="60" t="s">
        <v>79</v>
      </c>
      <c r="AG13" s="60"/>
      <c r="AH13" s="61"/>
      <c r="AI13" s="102" t="s">
        <v>1231</v>
      </c>
      <c r="AJ13" s="95" t="s">
        <v>1229</v>
      </c>
      <c r="AK13" s="57"/>
      <c r="AL13" s="57"/>
      <c r="AM13" s="62" t="s">
        <v>64</v>
      </c>
      <c r="AN13" s="57"/>
      <c r="AO13" s="63"/>
      <c r="AP13" s="82"/>
      <c r="AQ13" s="103" t="s">
        <v>1229</v>
      </c>
      <c r="AR13" s="103" t="s">
        <v>1229</v>
      </c>
      <c r="AS13" s="61" t="s">
        <v>1121</v>
      </c>
      <c r="AT13" s="65" t="s">
        <v>76</v>
      </c>
      <c r="AU13" s="64" t="s">
        <v>868</v>
      </c>
      <c r="AV13" s="86" t="s">
        <v>1181</v>
      </c>
      <c r="AW13" s="66"/>
      <c r="AX13" s="64" t="s">
        <v>1024</v>
      </c>
      <c r="AY13" s="64" t="s">
        <v>60</v>
      </c>
      <c r="AZ13" s="64" t="s">
        <v>1122</v>
      </c>
      <c r="BA13" s="64">
        <v>270760811</v>
      </c>
      <c r="BB13" s="64"/>
      <c r="BC13" s="67">
        <v>45905.670723880809</v>
      </c>
      <c r="BD13" s="67">
        <v>45905.680909435032</v>
      </c>
      <c r="BE13" s="67">
        <v>45905.680528521392</v>
      </c>
      <c r="BF13" s="64"/>
    </row>
    <row r="14" spans="1:58" ht="15" customHeight="1" x14ac:dyDescent="0.3">
      <c r="A14" s="140">
        <v>13</v>
      </c>
      <c r="B14" s="39" t="s">
        <v>1177</v>
      </c>
      <c r="C14" s="95" t="s">
        <v>1177</v>
      </c>
      <c r="D14" s="95" t="s">
        <v>1177</v>
      </c>
      <c r="E14" s="95" t="s">
        <v>1177</v>
      </c>
      <c r="F14" s="95" t="s">
        <v>1177</v>
      </c>
      <c r="G14" s="95" t="s">
        <v>1177</v>
      </c>
      <c r="H14" s="95" t="s">
        <v>1177</v>
      </c>
      <c r="I14" s="95" t="s">
        <v>1177</v>
      </c>
      <c r="J14" s="95" t="s">
        <v>1177</v>
      </c>
      <c r="K14" s="95" t="s">
        <v>1177</v>
      </c>
      <c r="L14" s="95" t="s">
        <v>1177</v>
      </c>
      <c r="M14" s="95" t="s">
        <v>1179</v>
      </c>
      <c r="N14" s="95" t="s">
        <v>1177</v>
      </c>
      <c r="O14" s="95" t="s">
        <v>1177</v>
      </c>
      <c r="P14" s="95" t="s">
        <v>1177</v>
      </c>
      <c r="Q14" s="95" t="s">
        <v>1177</v>
      </c>
      <c r="R14" s="95" t="s">
        <v>1177</v>
      </c>
      <c r="S14" s="95" t="s">
        <v>1177</v>
      </c>
      <c r="T14" s="56"/>
      <c r="U14" s="102" t="s">
        <v>1229</v>
      </c>
      <c r="V14" s="102" t="s">
        <v>1230</v>
      </c>
      <c r="W14" s="102" t="s">
        <v>1230</v>
      </c>
      <c r="X14" s="102" t="s">
        <v>1230</v>
      </c>
      <c r="Y14" s="103" t="s">
        <v>1233</v>
      </c>
      <c r="Z14" s="58"/>
      <c r="AA14" s="104" t="s">
        <v>1243</v>
      </c>
      <c r="AB14" s="105" t="s">
        <v>1229</v>
      </c>
      <c r="AC14" s="105" t="s">
        <v>1229</v>
      </c>
      <c r="AD14" s="59" t="s">
        <v>63</v>
      </c>
      <c r="AE14" s="59" t="s">
        <v>73</v>
      </c>
      <c r="AF14" s="60" t="s">
        <v>79</v>
      </c>
      <c r="AG14" s="60"/>
      <c r="AH14" s="61"/>
      <c r="AI14" s="102" t="s">
        <v>1230</v>
      </c>
      <c r="AJ14" s="95" t="s">
        <v>1229</v>
      </c>
      <c r="AK14" s="57" t="s">
        <v>99</v>
      </c>
      <c r="AL14" s="57" t="s">
        <v>80</v>
      </c>
      <c r="AM14" s="62" t="s">
        <v>64</v>
      </c>
      <c r="AN14" s="57"/>
      <c r="AO14" s="63"/>
      <c r="AP14" s="82"/>
      <c r="AQ14" s="103" t="s">
        <v>1229</v>
      </c>
      <c r="AR14" s="103" t="s">
        <v>1229</v>
      </c>
      <c r="AS14" s="61" t="s">
        <v>1116</v>
      </c>
      <c r="AT14" s="65" t="s">
        <v>76</v>
      </c>
      <c r="AU14" s="64" t="s">
        <v>868</v>
      </c>
      <c r="AV14" s="86" t="s">
        <v>1181</v>
      </c>
      <c r="AW14" s="66"/>
      <c r="AX14" s="64" t="s">
        <v>1117</v>
      </c>
      <c r="AY14" s="64" t="s">
        <v>59</v>
      </c>
      <c r="AZ14" s="64" t="s">
        <v>1118</v>
      </c>
      <c r="BA14" s="64"/>
      <c r="BB14" s="64"/>
      <c r="BC14" s="67">
        <v>45906.238273085997</v>
      </c>
      <c r="BD14" s="67">
        <v>45906.242276844503</v>
      </c>
      <c r="BE14" s="67">
        <v>45906.242213860773</v>
      </c>
      <c r="BF14" s="64"/>
    </row>
    <row r="15" spans="1:58" ht="15" customHeight="1" x14ac:dyDescent="0.3">
      <c r="A15" s="38">
        <v>14</v>
      </c>
      <c r="B15" s="95" t="s">
        <v>1177</v>
      </c>
      <c r="C15" s="95" t="s">
        <v>1177</v>
      </c>
      <c r="D15" s="95" t="s">
        <v>1177</v>
      </c>
      <c r="E15" s="95" t="s">
        <v>1177</v>
      </c>
      <c r="F15" s="95" t="s">
        <v>1179</v>
      </c>
      <c r="G15" s="95" t="s">
        <v>1177</v>
      </c>
      <c r="H15" s="95" t="s">
        <v>1177</v>
      </c>
      <c r="I15" s="95" t="s">
        <v>1177</v>
      </c>
      <c r="J15" s="95" t="s">
        <v>1177</v>
      </c>
      <c r="K15" s="95" t="s">
        <v>1177</v>
      </c>
      <c r="L15" s="95" t="s">
        <v>1177</v>
      </c>
      <c r="M15" s="95" t="s">
        <v>1178</v>
      </c>
      <c r="N15" s="95" t="s">
        <v>1177</v>
      </c>
      <c r="O15" s="95" t="s">
        <v>1177</v>
      </c>
      <c r="P15" s="95" t="s">
        <v>1177</v>
      </c>
      <c r="Q15" s="95" t="s">
        <v>1177</v>
      </c>
      <c r="R15" s="95" t="s">
        <v>1177</v>
      </c>
      <c r="S15" s="95" t="s">
        <v>1177</v>
      </c>
      <c r="T15" s="40"/>
      <c r="U15" s="102" t="s">
        <v>1229</v>
      </c>
      <c r="V15" s="102" t="s">
        <v>1229</v>
      </c>
      <c r="W15" s="102" t="s">
        <v>1229</v>
      </c>
      <c r="X15" s="102" t="s">
        <v>1230</v>
      </c>
      <c r="Y15" s="103" t="s">
        <v>1235</v>
      </c>
      <c r="Z15" s="42"/>
      <c r="AA15" s="104" t="s">
        <v>1245</v>
      </c>
      <c r="AB15" s="105" t="s">
        <v>1229</v>
      </c>
      <c r="AC15" s="105" t="s">
        <v>1229</v>
      </c>
      <c r="AD15" s="43" t="s">
        <v>63</v>
      </c>
      <c r="AE15" s="43" t="s">
        <v>73</v>
      </c>
      <c r="AF15" s="44"/>
      <c r="AG15" s="44"/>
      <c r="AH15" s="45"/>
      <c r="AI15" s="102" t="s">
        <v>1230</v>
      </c>
      <c r="AJ15" s="95" t="s">
        <v>1229</v>
      </c>
      <c r="AK15" s="39"/>
      <c r="AL15" s="39" t="s">
        <v>80</v>
      </c>
      <c r="AM15" s="46"/>
      <c r="AN15" s="39"/>
      <c r="AO15" s="47"/>
      <c r="AP15" s="80"/>
      <c r="AQ15" s="103" t="s">
        <v>1229</v>
      </c>
      <c r="AR15" s="103" t="s">
        <v>1229</v>
      </c>
      <c r="AS15" s="45"/>
      <c r="AT15" s="49" t="s">
        <v>76</v>
      </c>
      <c r="AU15" s="48" t="s">
        <v>155</v>
      </c>
      <c r="AV15" s="86" t="s">
        <v>1180</v>
      </c>
      <c r="AW15" s="55"/>
      <c r="AX15" s="48" t="s">
        <v>186</v>
      </c>
      <c r="AY15" s="48" t="s">
        <v>60</v>
      </c>
      <c r="AZ15" s="48" t="s">
        <v>828</v>
      </c>
      <c r="BA15" s="48">
        <v>962118792</v>
      </c>
      <c r="BB15" s="48"/>
      <c r="BC15" s="50">
        <v>45906.698944557058</v>
      </c>
      <c r="BD15" s="50">
        <v>45906.701775471163</v>
      </c>
      <c r="BE15" s="50">
        <v>45906.701721956357</v>
      </c>
      <c r="BF15" s="48"/>
    </row>
    <row r="16" spans="1:58" ht="15" customHeight="1" x14ac:dyDescent="0.3">
      <c r="A16" s="140">
        <v>15</v>
      </c>
      <c r="B16" s="39" t="s">
        <v>1177</v>
      </c>
      <c r="C16" s="95" t="s">
        <v>1177</v>
      </c>
      <c r="D16" s="95" t="s">
        <v>1177</v>
      </c>
      <c r="E16" s="95" t="s">
        <v>1177</v>
      </c>
      <c r="F16" s="95" t="s">
        <v>1177</v>
      </c>
      <c r="G16" s="95" t="s">
        <v>1177</v>
      </c>
      <c r="H16" s="95" t="s">
        <v>1177</v>
      </c>
      <c r="I16" s="95" t="s">
        <v>1177</v>
      </c>
      <c r="J16" s="95" t="s">
        <v>1177</v>
      </c>
      <c r="K16" s="95" t="s">
        <v>1177</v>
      </c>
      <c r="L16" s="95" t="s">
        <v>1177</v>
      </c>
      <c r="M16" s="95" t="s">
        <v>1177</v>
      </c>
      <c r="N16" s="95" t="s">
        <v>1178</v>
      </c>
      <c r="O16" s="95" t="s">
        <v>1177</v>
      </c>
      <c r="P16" s="95" t="s">
        <v>1177</v>
      </c>
      <c r="Q16" s="95" t="s">
        <v>1177</v>
      </c>
      <c r="R16" s="95" t="s">
        <v>1177</v>
      </c>
      <c r="S16" s="95" t="s">
        <v>1177</v>
      </c>
      <c r="T16" s="56" t="s">
        <v>1129</v>
      </c>
      <c r="U16" s="102" t="s">
        <v>1229</v>
      </c>
      <c r="V16" s="102" t="s">
        <v>1230</v>
      </c>
      <c r="W16" s="102" t="s">
        <v>1229</v>
      </c>
      <c r="X16" s="102" t="s">
        <v>1230</v>
      </c>
      <c r="Y16" s="103" t="s">
        <v>1233</v>
      </c>
      <c r="Z16" s="58"/>
      <c r="AA16" s="104" t="s">
        <v>1244</v>
      </c>
      <c r="AB16" s="105" t="s">
        <v>1229</v>
      </c>
      <c r="AC16" s="105" t="s">
        <v>1229</v>
      </c>
      <c r="AD16" s="59" t="s">
        <v>63</v>
      </c>
      <c r="AE16" s="59" t="s">
        <v>73</v>
      </c>
      <c r="AF16" s="60" t="s">
        <v>79</v>
      </c>
      <c r="AG16" s="60"/>
      <c r="AH16" s="61"/>
      <c r="AI16" s="102" t="s">
        <v>1231</v>
      </c>
      <c r="AJ16" s="95" t="s">
        <v>1229</v>
      </c>
      <c r="AK16" s="57"/>
      <c r="AL16" s="57" t="s">
        <v>80</v>
      </c>
      <c r="AM16" s="62" t="s">
        <v>64</v>
      </c>
      <c r="AN16" s="57"/>
      <c r="AO16" s="63"/>
      <c r="AP16" s="82" t="s">
        <v>1130</v>
      </c>
      <c r="AQ16" s="103" t="s">
        <v>1229</v>
      </c>
      <c r="AR16" s="103" t="s">
        <v>1229</v>
      </c>
      <c r="AS16" s="61"/>
      <c r="AT16" s="65" t="s">
        <v>76</v>
      </c>
      <c r="AU16" s="64" t="s">
        <v>868</v>
      </c>
      <c r="AV16" s="86" t="s">
        <v>1181</v>
      </c>
      <c r="AW16" s="66"/>
      <c r="AX16" s="64" t="s">
        <v>102</v>
      </c>
      <c r="AY16" s="64" t="s">
        <v>60</v>
      </c>
      <c r="AZ16" s="64" t="s">
        <v>1131</v>
      </c>
      <c r="BA16" s="64">
        <v>500146571</v>
      </c>
      <c r="BB16" s="64"/>
      <c r="BC16" s="67">
        <v>45906.954449253863</v>
      </c>
      <c r="BD16" s="67">
        <v>45906.960171087827</v>
      </c>
      <c r="BE16" s="67">
        <v>45906.960107136969</v>
      </c>
      <c r="BF16" s="64"/>
    </row>
    <row r="17" spans="1:58" ht="15" customHeight="1" x14ac:dyDescent="0.3">
      <c r="A17" s="38">
        <v>16</v>
      </c>
      <c r="B17" s="39" t="s">
        <v>1177</v>
      </c>
      <c r="C17" s="95" t="s">
        <v>1177</v>
      </c>
      <c r="D17" s="95" t="s">
        <v>1177</v>
      </c>
      <c r="E17" s="95" t="s">
        <v>1177</v>
      </c>
      <c r="F17" s="95" t="s">
        <v>1177</v>
      </c>
      <c r="G17" s="95" t="s">
        <v>1177</v>
      </c>
      <c r="H17" s="95" t="s">
        <v>1177</v>
      </c>
      <c r="I17" s="95" t="s">
        <v>1177</v>
      </c>
      <c r="J17" s="95" t="s">
        <v>1177</v>
      </c>
      <c r="K17" s="95" t="s">
        <v>1177</v>
      </c>
      <c r="L17" s="95" t="s">
        <v>1177</v>
      </c>
      <c r="M17" s="95" t="s">
        <v>1179</v>
      </c>
      <c r="N17" s="95" t="s">
        <v>1177</v>
      </c>
      <c r="O17" s="95" t="s">
        <v>1177</v>
      </c>
      <c r="P17" s="95" t="s">
        <v>1177</v>
      </c>
      <c r="Q17" s="95" t="s">
        <v>1177</v>
      </c>
      <c r="R17" s="95" t="s">
        <v>1177</v>
      </c>
      <c r="S17" s="95" t="s">
        <v>1177</v>
      </c>
      <c r="T17" s="40" t="s">
        <v>796</v>
      </c>
      <c r="U17" s="102" t="s">
        <v>1229</v>
      </c>
      <c r="V17" s="102" t="s">
        <v>1229</v>
      </c>
      <c r="W17" s="102" t="s">
        <v>1231</v>
      </c>
      <c r="X17" s="102" t="s">
        <v>1229</v>
      </c>
      <c r="Y17" s="103" t="s">
        <v>1233</v>
      </c>
      <c r="Z17" s="42" t="s">
        <v>797</v>
      </c>
      <c r="AA17" s="104" t="s">
        <v>1243</v>
      </c>
      <c r="AB17" s="105" t="s">
        <v>1229</v>
      </c>
      <c r="AC17" s="105" t="s">
        <v>1231</v>
      </c>
      <c r="AD17" s="43"/>
      <c r="AE17" s="43" t="s">
        <v>73</v>
      </c>
      <c r="AF17" s="44"/>
      <c r="AG17" s="44"/>
      <c r="AH17" s="45"/>
      <c r="AI17" s="102" t="s">
        <v>1229</v>
      </c>
      <c r="AJ17" s="95" t="s">
        <v>1230</v>
      </c>
      <c r="AK17" s="39"/>
      <c r="AL17" s="39"/>
      <c r="AM17" s="46"/>
      <c r="AN17" s="39" t="s">
        <v>61</v>
      </c>
      <c r="AO17" s="47"/>
      <c r="AP17" s="80"/>
      <c r="AQ17" s="103" t="s">
        <v>1229</v>
      </c>
      <c r="AR17" s="103" t="s">
        <v>1230</v>
      </c>
      <c r="AS17" s="45" t="s">
        <v>798</v>
      </c>
      <c r="AT17" s="49" t="s">
        <v>76</v>
      </c>
      <c r="AU17" s="48" t="s">
        <v>155</v>
      </c>
      <c r="AV17" s="86" t="s">
        <v>1180</v>
      </c>
      <c r="AW17" s="55"/>
      <c r="AX17" s="48" t="s">
        <v>582</v>
      </c>
      <c r="AY17" s="48" t="s">
        <v>59</v>
      </c>
      <c r="AZ17" s="48" t="s">
        <v>799</v>
      </c>
      <c r="BA17" s="48"/>
      <c r="BB17" s="48"/>
      <c r="BC17" s="50">
        <v>45907.725834322191</v>
      </c>
      <c r="BD17" s="50">
        <v>45907.734268106527</v>
      </c>
      <c r="BE17" s="50">
        <v>45907.734106872049</v>
      </c>
      <c r="BF17" s="48"/>
    </row>
    <row r="18" spans="1:58" ht="15" customHeight="1" x14ac:dyDescent="0.3">
      <c r="A18" s="38">
        <v>17</v>
      </c>
      <c r="B18" s="39" t="s">
        <v>1177</v>
      </c>
      <c r="C18" s="95" t="s">
        <v>1177</v>
      </c>
      <c r="D18" s="95" t="s">
        <v>1177</v>
      </c>
      <c r="E18" s="95" t="s">
        <v>1177</v>
      </c>
      <c r="F18" s="95" t="s">
        <v>1177</v>
      </c>
      <c r="G18" s="95" t="s">
        <v>1177</v>
      </c>
      <c r="H18" s="95" t="s">
        <v>1177</v>
      </c>
      <c r="I18" s="95" t="s">
        <v>1177</v>
      </c>
      <c r="J18" s="95" t="s">
        <v>1177</v>
      </c>
      <c r="K18" s="95" t="s">
        <v>1177</v>
      </c>
      <c r="L18" s="95" t="s">
        <v>1177</v>
      </c>
      <c r="M18" s="95" t="s">
        <v>1179</v>
      </c>
      <c r="N18" s="95" t="s">
        <v>1177</v>
      </c>
      <c r="O18" s="95" t="s">
        <v>1177</v>
      </c>
      <c r="P18" s="95" t="s">
        <v>1177</v>
      </c>
      <c r="Q18" s="95" t="s">
        <v>1177</v>
      </c>
      <c r="R18" s="95" t="s">
        <v>1177</v>
      </c>
      <c r="S18" s="95" t="s">
        <v>1177</v>
      </c>
      <c r="T18" s="40" t="s">
        <v>829</v>
      </c>
      <c r="U18" s="102" t="s">
        <v>1229</v>
      </c>
      <c r="V18" s="102" t="s">
        <v>1231</v>
      </c>
      <c r="W18" s="102" t="s">
        <v>1229</v>
      </c>
      <c r="X18" s="102" t="s">
        <v>1229</v>
      </c>
      <c r="Y18" s="103" t="s">
        <v>1236</v>
      </c>
      <c r="Z18" s="42" t="s">
        <v>830</v>
      </c>
      <c r="AA18" s="104" t="s">
        <v>1244</v>
      </c>
      <c r="AB18" s="105" t="s">
        <v>1229</v>
      </c>
      <c r="AC18" s="105" t="s">
        <v>1229</v>
      </c>
      <c r="AD18" s="43"/>
      <c r="AE18" s="43" t="s">
        <v>73</v>
      </c>
      <c r="AF18" s="44"/>
      <c r="AG18" s="44"/>
      <c r="AH18" s="45"/>
      <c r="AI18" s="102" t="s">
        <v>1229</v>
      </c>
      <c r="AJ18" s="95" t="s">
        <v>1229</v>
      </c>
      <c r="AK18" s="39"/>
      <c r="AL18" s="39"/>
      <c r="AM18" s="46" t="s">
        <v>64</v>
      </c>
      <c r="AN18" s="39"/>
      <c r="AO18" s="47"/>
      <c r="AP18" s="80"/>
      <c r="AQ18" s="103" t="s">
        <v>1229</v>
      </c>
      <c r="AR18" s="103" t="s">
        <v>1229</v>
      </c>
      <c r="AS18" s="45"/>
      <c r="AT18" s="49" t="s">
        <v>76</v>
      </c>
      <c r="AU18" s="48" t="s">
        <v>155</v>
      </c>
      <c r="AV18" s="86" t="s">
        <v>1180</v>
      </c>
      <c r="AW18" s="55"/>
      <c r="AX18" s="48" t="s">
        <v>492</v>
      </c>
      <c r="AY18" s="48" t="s">
        <v>60</v>
      </c>
      <c r="AZ18" s="48" t="s">
        <v>831</v>
      </c>
      <c r="BA18" s="48">
        <v>548642180</v>
      </c>
      <c r="BB18" s="48"/>
      <c r="BC18" s="50">
        <v>45908.50535146927</v>
      </c>
      <c r="BD18" s="50">
        <v>45908.514924016643</v>
      </c>
      <c r="BE18" s="50">
        <v>45908.514780194717</v>
      </c>
      <c r="BF18" s="48"/>
    </row>
    <row r="19" spans="1:58" ht="15" customHeight="1" x14ac:dyDescent="0.3">
      <c r="A19" s="140">
        <v>18</v>
      </c>
      <c r="B19" s="39" t="s">
        <v>1177</v>
      </c>
      <c r="C19" s="95" t="s">
        <v>1177</v>
      </c>
      <c r="D19" s="95" t="s">
        <v>1177</v>
      </c>
      <c r="E19" s="95" t="s">
        <v>1177</v>
      </c>
      <c r="F19" s="95" t="s">
        <v>1177</v>
      </c>
      <c r="G19" s="95" t="s">
        <v>1177</v>
      </c>
      <c r="H19" s="95" t="s">
        <v>1179</v>
      </c>
      <c r="I19" s="95" t="s">
        <v>1177</v>
      </c>
      <c r="J19" s="95" t="s">
        <v>1179</v>
      </c>
      <c r="K19" s="95" t="s">
        <v>1179</v>
      </c>
      <c r="L19" s="95" t="s">
        <v>1177</v>
      </c>
      <c r="M19" s="95" t="s">
        <v>1177</v>
      </c>
      <c r="N19" s="95" t="s">
        <v>1178</v>
      </c>
      <c r="O19" s="95" t="s">
        <v>1177</v>
      </c>
      <c r="P19" s="95" t="s">
        <v>1179</v>
      </c>
      <c r="Q19" s="95" t="s">
        <v>1178</v>
      </c>
      <c r="R19" s="95" t="s">
        <v>1178</v>
      </c>
      <c r="S19" s="95" t="s">
        <v>1177</v>
      </c>
      <c r="T19" s="56" t="s">
        <v>1132</v>
      </c>
      <c r="U19" s="102" t="s">
        <v>1230</v>
      </c>
      <c r="V19" s="102" t="s">
        <v>1230</v>
      </c>
      <c r="W19" s="102" t="s">
        <v>1230</v>
      </c>
      <c r="X19" s="102" t="s">
        <v>1230</v>
      </c>
      <c r="Y19" s="103" t="s">
        <v>1233</v>
      </c>
      <c r="Z19" s="58"/>
      <c r="AA19" s="104" t="s">
        <v>1245</v>
      </c>
      <c r="AB19" s="105" t="s">
        <v>1230</v>
      </c>
      <c r="AC19" s="105" t="s">
        <v>1231</v>
      </c>
      <c r="AD19" s="59" t="s">
        <v>63</v>
      </c>
      <c r="AE19" s="59" t="s">
        <v>73</v>
      </c>
      <c r="AF19" s="60"/>
      <c r="AG19" s="60"/>
      <c r="AH19" s="61"/>
      <c r="AI19" s="102" t="s">
        <v>1230</v>
      </c>
      <c r="AJ19" s="95" t="s">
        <v>1229</v>
      </c>
      <c r="AK19" s="57" t="s">
        <v>99</v>
      </c>
      <c r="AL19" s="57"/>
      <c r="AM19" s="62" t="s">
        <v>64</v>
      </c>
      <c r="AN19" s="57"/>
      <c r="AO19" s="63"/>
      <c r="AP19" s="82"/>
      <c r="AQ19" s="103" t="s">
        <v>1229</v>
      </c>
      <c r="AR19" s="103" t="s">
        <v>1231</v>
      </c>
      <c r="AS19" s="61"/>
      <c r="AT19" s="65" t="s">
        <v>76</v>
      </c>
      <c r="AU19" s="64" t="s">
        <v>868</v>
      </c>
      <c r="AV19" s="86" t="s">
        <v>1181</v>
      </c>
      <c r="AW19" s="66"/>
      <c r="AX19" s="64" t="s">
        <v>77</v>
      </c>
      <c r="AY19" s="64" t="s">
        <v>60</v>
      </c>
      <c r="AZ19" s="64" t="s">
        <v>1133</v>
      </c>
      <c r="BA19" s="64">
        <v>444619293</v>
      </c>
      <c r="BB19" s="64"/>
      <c r="BC19" s="67">
        <v>45910.528894076298</v>
      </c>
      <c r="BD19" s="67">
        <v>45910.543172290258</v>
      </c>
      <c r="BE19" s="67">
        <v>45910.543105881123</v>
      </c>
      <c r="BF19" s="64"/>
    </row>
    <row r="20" spans="1:58" ht="15" customHeight="1" x14ac:dyDescent="0.3">
      <c r="A20" s="140">
        <v>19</v>
      </c>
      <c r="B20" s="95" t="s">
        <v>1179</v>
      </c>
      <c r="C20" s="95" t="s">
        <v>1177</v>
      </c>
      <c r="D20" s="95" t="s">
        <v>1179</v>
      </c>
      <c r="E20" s="95" t="s">
        <v>1179</v>
      </c>
      <c r="F20" s="95" t="s">
        <v>1179</v>
      </c>
      <c r="G20" s="95" t="s">
        <v>1193</v>
      </c>
      <c r="H20" s="95" t="s">
        <v>1177</v>
      </c>
      <c r="I20" s="95" t="s">
        <v>1177</v>
      </c>
      <c r="J20" s="95" t="s">
        <v>1177</v>
      </c>
      <c r="K20" s="95" t="s">
        <v>1177</v>
      </c>
      <c r="L20" s="95" t="s">
        <v>1177</v>
      </c>
      <c r="M20" s="95" t="s">
        <v>1178</v>
      </c>
      <c r="N20" s="95" t="s">
        <v>1178</v>
      </c>
      <c r="O20" s="95" t="s">
        <v>1179</v>
      </c>
      <c r="P20" s="95" t="s">
        <v>1178</v>
      </c>
      <c r="Q20" s="95" t="s">
        <v>1178</v>
      </c>
      <c r="R20" s="95" t="s">
        <v>1178</v>
      </c>
      <c r="S20" s="95" t="s">
        <v>1177</v>
      </c>
      <c r="T20" s="56"/>
      <c r="U20" s="102" t="s">
        <v>1229</v>
      </c>
      <c r="V20" s="102" t="s">
        <v>1229</v>
      </c>
      <c r="W20" s="102" t="s">
        <v>1231</v>
      </c>
      <c r="X20" s="102" t="s">
        <v>1231</v>
      </c>
      <c r="Y20" s="103" t="s">
        <v>1236</v>
      </c>
      <c r="Z20" s="58"/>
      <c r="AA20" s="104" t="s">
        <v>1246</v>
      </c>
      <c r="AB20" s="105" t="s">
        <v>1229</v>
      </c>
      <c r="AC20" s="105" t="s">
        <v>1229</v>
      </c>
      <c r="AD20" s="59" t="s">
        <v>63</v>
      </c>
      <c r="AE20" s="59" t="s">
        <v>73</v>
      </c>
      <c r="AF20" s="60"/>
      <c r="AG20" s="60"/>
      <c r="AH20" s="61"/>
      <c r="AI20" s="102" t="s">
        <v>1231</v>
      </c>
      <c r="AJ20" s="95" t="s">
        <v>1229</v>
      </c>
      <c r="AK20" s="57"/>
      <c r="AL20" s="57"/>
      <c r="AM20" s="62" t="s">
        <v>64</v>
      </c>
      <c r="AN20" s="57"/>
      <c r="AO20" s="63"/>
      <c r="AP20" s="82"/>
      <c r="AQ20" s="103" t="s">
        <v>1231</v>
      </c>
      <c r="AR20" s="103" t="s">
        <v>1231</v>
      </c>
      <c r="AS20" s="61"/>
      <c r="AT20" s="65" t="s">
        <v>76</v>
      </c>
      <c r="AU20" s="64" t="s">
        <v>868</v>
      </c>
      <c r="AV20" s="86" t="s">
        <v>1181</v>
      </c>
      <c r="AW20" s="66"/>
      <c r="AX20" s="64" t="s">
        <v>77</v>
      </c>
      <c r="AY20" s="64" t="s">
        <v>59</v>
      </c>
      <c r="AZ20" s="64" t="s">
        <v>1134</v>
      </c>
      <c r="BA20" s="64"/>
      <c r="BB20" s="64"/>
      <c r="BC20" s="67">
        <v>45915.390925444088</v>
      </c>
      <c r="BD20" s="67">
        <v>45915.535038400027</v>
      </c>
      <c r="BE20" s="67">
        <v>45915.534972800633</v>
      </c>
      <c r="BF20" s="64"/>
    </row>
    <row r="21" spans="1:58" ht="15" customHeight="1" x14ac:dyDescent="0.3">
      <c r="A21" s="141">
        <v>20</v>
      </c>
      <c r="B21" s="39" t="s">
        <v>1177</v>
      </c>
      <c r="C21" s="95" t="s">
        <v>1177</v>
      </c>
      <c r="D21" s="95" t="s">
        <v>1177</v>
      </c>
      <c r="E21" s="95" t="s">
        <v>1177</v>
      </c>
      <c r="F21" s="95" t="s">
        <v>1177</v>
      </c>
      <c r="G21" s="95" t="s">
        <v>1177</v>
      </c>
      <c r="H21" s="95" t="s">
        <v>1177</v>
      </c>
      <c r="I21" s="95" t="s">
        <v>1177</v>
      </c>
      <c r="J21" s="95" t="s">
        <v>1177</v>
      </c>
      <c r="K21" s="95" t="s">
        <v>1177</v>
      </c>
      <c r="L21" s="95" t="s">
        <v>1177</v>
      </c>
      <c r="M21" s="95" t="s">
        <v>1177</v>
      </c>
      <c r="N21" s="95" t="s">
        <v>1177</v>
      </c>
      <c r="O21" s="95" t="s">
        <v>1177</v>
      </c>
      <c r="P21" s="95" t="s">
        <v>1177</v>
      </c>
      <c r="Q21" s="95" t="s">
        <v>1177</v>
      </c>
      <c r="R21" s="95" t="s">
        <v>1177</v>
      </c>
      <c r="S21" s="95" t="s">
        <v>1177</v>
      </c>
      <c r="U21" s="102" t="s">
        <v>1229</v>
      </c>
      <c r="V21" s="102" t="s">
        <v>1229</v>
      </c>
      <c r="W21" s="102" t="s">
        <v>1229</v>
      </c>
      <c r="X21" s="102" t="s">
        <v>1229</v>
      </c>
      <c r="Y21" s="103" t="s">
        <v>1233</v>
      </c>
      <c r="AA21" s="104" t="s">
        <v>1244</v>
      </c>
      <c r="AB21" s="105" t="s">
        <v>1229</v>
      </c>
      <c r="AC21" s="105" t="s">
        <v>1229</v>
      </c>
      <c r="AD21" s="18" t="s">
        <v>63</v>
      </c>
      <c r="AI21" s="102" t="s">
        <v>1229</v>
      </c>
      <c r="AJ21" s="95" t="s">
        <v>1229</v>
      </c>
      <c r="AM21" s="36" t="s">
        <v>64</v>
      </c>
      <c r="AQ21" s="103" t="s">
        <v>1229</v>
      </c>
      <c r="AR21" s="103" t="s">
        <v>1229</v>
      </c>
      <c r="AT21" s="15" t="s">
        <v>66</v>
      </c>
      <c r="AU21" s="11" t="s">
        <v>868</v>
      </c>
      <c r="AV21" s="86" t="s">
        <v>1181</v>
      </c>
      <c r="AX21" s="11" t="s">
        <v>77</v>
      </c>
      <c r="AY21" s="11" t="s">
        <v>59</v>
      </c>
      <c r="AZ21" s="11" t="s">
        <v>984</v>
      </c>
      <c r="BC21" s="12">
        <v>45915.535159086037</v>
      </c>
      <c r="BD21" s="12">
        <v>45915.537476674188</v>
      </c>
      <c r="BE21" s="12">
        <v>45915.537433790298</v>
      </c>
    </row>
    <row r="22" spans="1:58" ht="15" customHeight="1" x14ac:dyDescent="0.3">
      <c r="A22" s="141">
        <v>21</v>
      </c>
      <c r="B22" s="39" t="s">
        <v>1177</v>
      </c>
      <c r="C22" s="95" t="s">
        <v>1177</v>
      </c>
      <c r="D22" s="95" t="s">
        <v>1177</v>
      </c>
      <c r="E22" s="95" t="s">
        <v>1177</v>
      </c>
      <c r="F22" s="95" t="s">
        <v>1177</v>
      </c>
      <c r="G22" s="95" t="s">
        <v>1177</v>
      </c>
      <c r="H22" s="95" t="s">
        <v>1177</v>
      </c>
      <c r="I22" s="95" t="s">
        <v>1177</v>
      </c>
      <c r="J22" s="95" t="s">
        <v>1177</v>
      </c>
      <c r="K22" s="95" t="s">
        <v>1177</v>
      </c>
      <c r="L22" s="95" t="s">
        <v>1177</v>
      </c>
      <c r="M22" s="95" t="s">
        <v>1177</v>
      </c>
      <c r="N22" s="95" t="s">
        <v>1177</v>
      </c>
      <c r="O22" s="95" t="s">
        <v>1177</v>
      </c>
      <c r="P22" s="95" t="s">
        <v>1177</v>
      </c>
      <c r="Q22" s="95" t="s">
        <v>1177</v>
      </c>
      <c r="R22" s="95" t="s">
        <v>1177</v>
      </c>
      <c r="S22" s="95" t="s">
        <v>1177</v>
      </c>
      <c r="U22" s="102" t="s">
        <v>1229</v>
      </c>
      <c r="V22" s="102" t="s">
        <v>1229</v>
      </c>
      <c r="W22" s="102" t="s">
        <v>1229</v>
      </c>
      <c r="X22" s="102" t="s">
        <v>1229</v>
      </c>
      <c r="Y22" s="103" t="s">
        <v>1233</v>
      </c>
      <c r="AA22" s="104" t="s">
        <v>1246</v>
      </c>
      <c r="AB22" s="105" t="s">
        <v>1230</v>
      </c>
      <c r="AC22" s="105" t="s">
        <v>1229</v>
      </c>
      <c r="AD22" s="18" t="s">
        <v>63</v>
      </c>
      <c r="AI22" s="102" t="s">
        <v>1229</v>
      </c>
      <c r="AJ22" s="95" t="s">
        <v>1229</v>
      </c>
      <c r="AK22" s="7" t="s">
        <v>99</v>
      </c>
      <c r="AL22" s="7" t="s">
        <v>80</v>
      </c>
      <c r="AQ22" s="103" t="s">
        <v>1229</v>
      </c>
      <c r="AR22" s="103" t="s">
        <v>1229</v>
      </c>
      <c r="AT22" s="15" t="s">
        <v>66</v>
      </c>
      <c r="AU22" s="11" t="s">
        <v>868</v>
      </c>
      <c r="AV22" s="86" t="s">
        <v>1181</v>
      </c>
      <c r="AX22" s="11" t="s">
        <v>81</v>
      </c>
      <c r="AY22" s="11" t="s">
        <v>59</v>
      </c>
      <c r="AZ22" s="11" t="s">
        <v>985</v>
      </c>
      <c r="BC22" s="12">
        <v>45915.535429851559</v>
      </c>
      <c r="BD22" s="12">
        <v>45915.538066098452</v>
      </c>
      <c r="BE22" s="12">
        <v>45915.538041346073</v>
      </c>
    </row>
    <row r="23" spans="1:58" ht="15" customHeight="1" x14ac:dyDescent="0.3">
      <c r="A23" s="38">
        <v>22</v>
      </c>
      <c r="B23" s="39" t="s">
        <v>1177</v>
      </c>
      <c r="C23" s="95" t="s">
        <v>1177</v>
      </c>
      <c r="D23" s="95" t="s">
        <v>1177</v>
      </c>
      <c r="E23" s="95" t="s">
        <v>1177</v>
      </c>
      <c r="F23" s="95" t="s">
        <v>1177</v>
      </c>
      <c r="G23" s="95" t="s">
        <v>1177</v>
      </c>
      <c r="H23" s="95" t="s">
        <v>1177</v>
      </c>
      <c r="I23" s="95" t="s">
        <v>1177</v>
      </c>
      <c r="J23" s="95" t="s">
        <v>1177</v>
      </c>
      <c r="K23" s="95" t="s">
        <v>1177</v>
      </c>
      <c r="L23" s="95" t="s">
        <v>1177</v>
      </c>
      <c r="M23" s="95" t="s">
        <v>1177</v>
      </c>
      <c r="N23" s="95" t="s">
        <v>1177</v>
      </c>
      <c r="O23" s="95" t="s">
        <v>1179</v>
      </c>
      <c r="P23" s="95" t="s">
        <v>1177</v>
      </c>
      <c r="Q23" s="95" t="s">
        <v>1177</v>
      </c>
      <c r="R23" s="95" t="s">
        <v>1177</v>
      </c>
      <c r="S23" s="95" t="s">
        <v>1177</v>
      </c>
      <c r="T23" s="51" t="s">
        <v>59</v>
      </c>
      <c r="U23" s="102" t="s">
        <v>1229</v>
      </c>
      <c r="V23" s="102" t="s">
        <v>1230</v>
      </c>
      <c r="W23" s="102" t="s">
        <v>1231</v>
      </c>
      <c r="X23" s="102" t="s">
        <v>1230</v>
      </c>
      <c r="Y23" s="103" t="s">
        <v>1234</v>
      </c>
      <c r="Z23" s="52" t="s">
        <v>59</v>
      </c>
      <c r="AA23" s="104" t="s">
        <v>1244</v>
      </c>
      <c r="AB23" s="105" t="s">
        <v>1230</v>
      </c>
      <c r="AC23" s="105" t="s">
        <v>1229</v>
      </c>
      <c r="AD23" s="43" t="s">
        <v>63</v>
      </c>
      <c r="AE23" s="43" t="s">
        <v>73</v>
      </c>
      <c r="AF23" s="44" t="s">
        <v>79</v>
      </c>
      <c r="AG23" s="44"/>
      <c r="AH23" s="45"/>
      <c r="AI23" s="102" t="s">
        <v>1230</v>
      </c>
      <c r="AJ23" s="95" t="s">
        <v>1229</v>
      </c>
      <c r="AK23" s="39"/>
      <c r="AL23" s="39"/>
      <c r="AM23" s="46" t="s">
        <v>64</v>
      </c>
      <c r="AN23" s="39"/>
      <c r="AO23" s="47"/>
      <c r="AP23" s="80"/>
      <c r="AQ23" s="103" t="s">
        <v>1229</v>
      </c>
      <c r="AR23" s="103" t="s">
        <v>1229</v>
      </c>
      <c r="AS23" s="84" t="s">
        <v>59</v>
      </c>
      <c r="AT23" s="49" t="s">
        <v>76</v>
      </c>
      <c r="AU23" s="48" t="s">
        <v>101</v>
      </c>
      <c r="AV23" s="86" t="s">
        <v>1183</v>
      </c>
      <c r="AW23" s="55"/>
      <c r="AX23" s="48" t="s">
        <v>77</v>
      </c>
      <c r="AY23" s="48" t="s">
        <v>59</v>
      </c>
      <c r="AZ23" s="48" t="s">
        <v>106</v>
      </c>
      <c r="BA23" s="48"/>
      <c r="BB23" s="48"/>
      <c r="BC23" s="50">
        <v>45915.532809727243</v>
      </c>
      <c r="BD23" s="50">
        <v>45915.539409145123</v>
      </c>
      <c r="BE23" s="50">
        <v>45915.53927526679</v>
      </c>
      <c r="BF23" s="48"/>
    </row>
    <row r="24" spans="1:58" ht="15" customHeight="1" x14ac:dyDescent="0.3">
      <c r="A24" s="140">
        <v>23</v>
      </c>
      <c r="B24" s="39" t="s">
        <v>1177</v>
      </c>
      <c r="C24" s="39" t="s">
        <v>1178</v>
      </c>
      <c r="D24" s="95" t="s">
        <v>1177</v>
      </c>
      <c r="E24" s="95" t="s">
        <v>1177</v>
      </c>
      <c r="F24" s="95" t="s">
        <v>1177</v>
      </c>
      <c r="G24" s="95" t="s">
        <v>1177</v>
      </c>
      <c r="H24" s="95" t="s">
        <v>1177</v>
      </c>
      <c r="I24" s="95" t="s">
        <v>1177</v>
      </c>
      <c r="J24" s="95" t="s">
        <v>1177</v>
      </c>
      <c r="K24" s="95" t="s">
        <v>1177</v>
      </c>
      <c r="L24" s="95" t="s">
        <v>1177</v>
      </c>
      <c r="M24" s="95" t="s">
        <v>1179</v>
      </c>
      <c r="N24" s="95" t="s">
        <v>1177</v>
      </c>
      <c r="O24" s="95" t="s">
        <v>1177</v>
      </c>
      <c r="P24" s="95" t="s">
        <v>1178</v>
      </c>
      <c r="Q24" s="95" t="s">
        <v>1178</v>
      </c>
      <c r="R24" s="95" t="s">
        <v>1178</v>
      </c>
      <c r="S24" s="95" t="s">
        <v>1179</v>
      </c>
      <c r="T24" s="56" t="s">
        <v>1135</v>
      </c>
      <c r="U24" s="102" t="s">
        <v>1229</v>
      </c>
      <c r="V24" s="102" t="s">
        <v>1230</v>
      </c>
      <c r="W24" s="102" t="s">
        <v>1230</v>
      </c>
      <c r="X24" s="102" t="s">
        <v>1231</v>
      </c>
      <c r="Y24" s="103" t="s">
        <v>1233</v>
      </c>
      <c r="Z24" s="58" t="s">
        <v>1136</v>
      </c>
      <c r="AA24" s="104" t="s">
        <v>1247</v>
      </c>
      <c r="AB24" s="105" t="s">
        <v>1230</v>
      </c>
      <c r="AC24" s="105" t="s">
        <v>1229</v>
      </c>
      <c r="AD24" s="59"/>
      <c r="AE24" s="59" t="s">
        <v>73</v>
      </c>
      <c r="AF24" s="60" t="s">
        <v>79</v>
      </c>
      <c r="AG24" s="60"/>
      <c r="AH24" s="61"/>
      <c r="AI24" s="102" t="s">
        <v>1230</v>
      </c>
      <c r="AJ24" s="95" t="s">
        <v>1229</v>
      </c>
      <c r="AK24" s="57"/>
      <c r="AL24" s="57"/>
      <c r="AM24" s="62" t="s">
        <v>64</v>
      </c>
      <c r="AN24" s="57"/>
      <c r="AO24" s="63"/>
      <c r="AP24" s="82"/>
      <c r="AQ24" s="103" t="s">
        <v>1229</v>
      </c>
      <c r="AR24" s="103" t="s">
        <v>1229</v>
      </c>
      <c r="AS24" s="61"/>
      <c r="AT24" s="65" t="s">
        <v>76</v>
      </c>
      <c r="AU24" s="64" t="s">
        <v>868</v>
      </c>
      <c r="AV24" s="86" t="s">
        <v>1181</v>
      </c>
      <c r="AW24" s="66"/>
      <c r="AX24" s="64" t="s">
        <v>77</v>
      </c>
      <c r="AY24" s="64" t="s">
        <v>60</v>
      </c>
      <c r="AZ24" s="64" t="s">
        <v>1137</v>
      </c>
      <c r="BA24" s="64">
        <v>370939421</v>
      </c>
      <c r="BB24" s="64"/>
      <c r="BC24" s="67">
        <v>45915.534622054147</v>
      </c>
      <c r="BD24" s="67">
        <v>45915.541476993487</v>
      </c>
      <c r="BE24" s="67">
        <v>45915.541419855879</v>
      </c>
      <c r="BF24" s="64"/>
    </row>
    <row r="25" spans="1:58" ht="15" customHeight="1" x14ac:dyDescent="0.3">
      <c r="A25" s="38">
        <v>24</v>
      </c>
      <c r="B25" s="39" t="s">
        <v>1177</v>
      </c>
      <c r="C25" s="95" t="s">
        <v>1177</v>
      </c>
      <c r="D25" s="95" t="s">
        <v>1177</v>
      </c>
      <c r="E25" s="95" t="s">
        <v>1177</v>
      </c>
      <c r="F25" s="95" t="s">
        <v>1177</v>
      </c>
      <c r="G25" s="95" t="s">
        <v>1177</v>
      </c>
      <c r="H25" s="95" t="s">
        <v>1179</v>
      </c>
      <c r="I25" s="95" t="s">
        <v>1177</v>
      </c>
      <c r="J25" s="95" t="s">
        <v>1177</v>
      </c>
      <c r="K25" s="95" t="s">
        <v>1177</v>
      </c>
      <c r="L25" s="95" t="s">
        <v>1177</v>
      </c>
      <c r="M25" s="95" t="s">
        <v>1178</v>
      </c>
      <c r="N25" s="95" t="s">
        <v>1177</v>
      </c>
      <c r="O25" s="95" t="s">
        <v>1177</v>
      </c>
      <c r="P25" s="95" t="s">
        <v>1177</v>
      </c>
      <c r="Q25" s="95" t="s">
        <v>1177</v>
      </c>
      <c r="R25" s="95" t="s">
        <v>1177</v>
      </c>
      <c r="S25" s="95" t="s">
        <v>1177</v>
      </c>
      <c r="T25" s="40" t="s">
        <v>71</v>
      </c>
      <c r="U25" s="102" t="s">
        <v>1229</v>
      </c>
      <c r="V25" s="102" t="s">
        <v>1230</v>
      </c>
      <c r="W25" s="102" t="s">
        <v>1229</v>
      </c>
      <c r="X25" s="102" t="s">
        <v>1230</v>
      </c>
      <c r="Y25" s="103" t="s">
        <v>1233</v>
      </c>
      <c r="Z25" s="42" t="s">
        <v>72</v>
      </c>
      <c r="AA25" s="104" t="s">
        <v>1244</v>
      </c>
      <c r="AB25" s="105" t="s">
        <v>1230</v>
      </c>
      <c r="AC25" s="105" t="s">
        <v>1229</v>
      </c>
      <c r="AD25" s="43"/>
      <c r="AE25" s="43" t="s">
        <v>73</v>
      </c>
      <c r="AF25" s="44"/>
      <c r="AG25" s="44"/>
      <c r="AH25" s="45" t="s">
        <v>74</v>
      </c>
      <c r="AI25" s="102" t="s">
        <v>1230</v>
      </c>
      <c r="AJ25" s="95" t="s">
        <v>1229</v>
      </c>
      <c r="AK25" s="39"/>
      <c r="AL25" s="39"/>
      <c r="AM25" s="46" t="s">
        <v>64</v>
      </c>
      <c r="AN25" s="39"/>
      <c r="AO25" s="47"/>
      <c r="AP25" s="80" t="s">
        <v>75</v>
      </c>
      <c r="AQ25" s="103" t="s">
        <v>1229</v>
      </c>
      <c r="AR25" s="103" t="s">
        <v>1229</v>
      </c>
      <c r="AS25" s="45"/>
      <c r="AT25" s="49" t="s">
        <v>76</v>
      </c>
      <c r="AU25" s="48" t="s">
        <v>67</v>
      </c>
      <c r="AV25" s="86" t="s">
        <v>1184</v>
      </c>
      <c r="AW25" s="55"/>
      <c r="AX25" s="48" t="s">
        <v>77</v>
      </c>
      <c r="AY25" s="48" t="s">
        <v>60</v>
      </c>
      <c r="AZ25" s="48" t="s">
        <v>78</v>
      </c>
      <c r="BA25" s="48">
        <v>566045471</v>
      </c>
      <c r="BB25" s="48"/>
      <c r="BC25" s="50">
        <v>45916.81419750971</v>
      </c>
      <c r="BD25" s="50">
        <v>45916.824788510763</v>
      </c>
      <c r="BE25" s="50">
        <v>45916.824674866213</v>
      </c>
      <c r="BF25" s="48"/>
    </row>
    <row r="26" spans="1:58" ht="15" customHeight="1" x14ac:dyDescent="0.3">
      <c r="A26" s="38">
        <v>25</v>
      </c>
      <c r="B26" s="39" t="s">
        <v>1177</v>
      </c>
      <c r="C26" s="95" t="s">
        <v>1177</v>
      </c>
      <c r="D26" s="95" t="s">
        <v>1177</v>
      </c>
      <c r="E26" s="95" t="s">
        <v>1177</v>
      </c>
      <c r="F26" s="95" t="s">
        <v>1177</v>
      </c>
      <c r="G26" s="95" t="s">
        <v>1177</v>
      </c>
      <c r="H26" s="95" t="s">
        <v>1177</v>
      </c>
      <c r="I26" s="95" t="s">
        <v>1177</v>
      </c>
      <c r="J26" s="95" t="s">
        <v>1177</v>
      </c>
      <c r="K26" s="95" t="s">
        <v>1177</v>
      </c>
      <c r="L26" s="95" t="s">
        <v>1177</v>
      </c>
      <c r="M26" s="95" t="s">
        <v>1179</v>
      </c>
      <c r="N26" s="95" t="s">
        <v>1179</v>
      </c>
      <c r="O26" s="95" t="s">
        <v>1178</v>
      </c>
      <c r="P26" s="95" t="s">
        <v>1177</v>
      </c>
      <c r="Q26" s="95" t="s">
        <v>1178</v>
      </c>
      <c r="R26" s="95" t="s">
        <v>1178</v>
      </c>
      <c r="S26" s="95" t="s">
        <v>1178</v>
      </c>
      <c r="T26" s="40"/>
      <c r="U26" s="102" t="s">
        <v>1229</v>
      </c>
      <c r="V26" s="102" t="s">
        <v>1229</v>
      </c>
      <c r="W26" s="102" t="s">
        <v>1230</v>
      </c>
      <c r="X26" s="102" t="s">
        <v>1230</v>
      </c>
      <c r="Y26" s="103" t="s">
        <v>1233</v>
      </c>
      <c r="Z26" s="42"/>
      <c r="AA26" s="104" t="s">
        <v>1245</v>
      </c>
      <c r="AB26" s="105" t="s">
        <v>1229</v>
      </c>
      <c r="AC26" s="105" t="s">
        <v>1229</v>
      </c>
      <c r="AD26" s="43" t="s">
        <v>63</v>
      </c>
      <c r="AE26" s="43"/>
      <c r="AF26" s="44" t="s">
        <v>79</v>
      </c>
      <c r="AG26" s="44"/>
      <c r="AH26" s="45"/>
      <c r="AI26" s="102" t="s">
        <v>1230</v>
      </c>
      <c r="AJ26" s="95" t="s">
        <v>1229</v>
      </c>
      <c r="AK26" s="39"/>
      <c r="AL26" s="39" t="s">
        <v>80</v>
      </c>
      <c r="AM26" s="46"/>
      <c r="AN26" s="39"/>
      <c r="AO26" s="47"/>
      <c r="AP26" s="80"/>
      <c r="AQ26" s="103" t="s">
        <v>1229</v>
      </c>
      <c r="AR26" s="103" t="s">
        <v>1229</v>
      </c>
      <c r="AS26" s="45"/>
      <c r="AT26" s="49" t="s">
        <v>76</v>
      </c>
      <c r="AU26" s="48" t="s">
        <v>67</v>
      </c>
      <c r="AV26" s="86" t="s">
        <v>1184</v>
      </c>
      <c r="AW26" s="55"/>
      <c r="AX26" s="48" t="s">
        <v>81</v>
      </c>
      <c r="AY26" s="48" t="s">
        <v>60</v>
      </c>
      <c r="AZ26" s="48" t="s">
        <v>82</v>
      </c>
      <c r="BA26" s="48">
        <v>78587268</v>
      </c>
      <c r="BB26" s="48"/>
      <c r="BC26" s="50">
        <v>45916.825248275993</v>
      </c>
      <c r="BD26" s="50">
        <v>45916.847141650876</v>
      </c>
      <c r="BE26" s="50">
        <v>45916.847043300157</v>
      </c>
      <c r="BF26" s="48"/>
    </row>
    <row r="27" spans="1:58" ht="15" customHeight="1" x14ac:dyDescent="0.3">
      <c r="A27" s="141">
        <v>26</v>
      </c>
      <c r="B27" s="7" t="s">
        <v>1179</v>
      </c>
      <c r="C27" s="95" t="s">
        <v>1177</v>
      </c>
      <c r="D27" s="95" t="s">
        <v>1177</v>
      </c>
      <c r="E27" s="95" t="s">
        <v>1177</v>
      </c>
      <c r="F27" s="95" t="s">
        <v>1177</v>
      </c>
      <c r="G27" s="95" t="s">
        <v>1177</v>
      </c>
      <c r="H27" s="95" t="s">
        <v>1177</v>
      </c>
      <c r="I27" s="95" t="s">
        <v>1177</v>
      </c>
      <c r="J27" s="95" t="s">
        <v>1177</v>
      </c>
      <c r="K27" s="95" t="s">
        <v>1177</v>
      </c>
      <c r="L27" s="95" t="s">
        <v>1177</v>
      </c>
      <c r="M27" s="95" t="s">
        <v>1179</v>
      </c>
      <c r="N27" s="95" t="s">
        <v>1178</v>
      </c>
      <c r="O27" s="95" t="s">
        <v>1178</v>
      </c>
      <c r="P27" s="95" t="s">
        <v>1179</v>
      </c>
      <c r="Q27" s="95" t="s">
        <v>1177</v>
      </c>
      <c r="R27" s="95" t="s">
        <v>1178</v>
      </c>
      <c r="S27" s="95" t="s">
        <v>1177</v>
      </c>
      <c r="U27" s="102" t="s">
        <v>1229</v>
      </c>
      <c r="V27" s="102" t="s">
        <v>1229</v>
      </c>
      <c r="W27" s="102" t="s">
        <v>1230</v>
      </c>
      <c r="X27" s="102" t="s">
        <v>1230</v>
      </c>
      <c r="Y27" s="103" t="s">
        <v>1233</v>
      </c>
      <c r="AA27" s="104" t="s">
        <v>1243</v>
      </c>
      <c r="AB27" s="105" t="s">
        <v>1230</v>
      </c>
      <c r="AC27" s="105" t="s">
        <v>1229</v>
      </c>
      <c r="AD27" s="18" t="s">
        <v>63</v>
      </c>
      <c r="AI27" s="102" t="s">
        <v>1230</v>
      </c>
      <c r="AJ27" s="95" t="s">
        <v>1230</v>
      </c>
      <c r="AK27" s="7" t="s">
        <v>99</v>
      </c>
      <c r="AQ27" s="103" t="s">
        <v>1229</v>
      </c>
      <c r="AR27" s="103" t="s">
        <v>1229</v>
      </c>
      <c r="AS27" s="33" t="s">
        <v>870</v>
      </c>
      <c r="AT27" s="15" t="s">
        <v>66</v>
      </c>
      <c r="AU27" s="11" t="s">
        <v>868</v>
      </c>
      <c r="AV27" s="86" t="s">
        <v>1181</v>
      </c>
      <c r="AX27" s="11" t="s">
        <v>77</v>
      </c>
      <c r="AY27" s="11" t="s">
        <v>60</v>
      </c>
      <c r="AZ27" s="11" t="s">
        <v>871</v>
      </c>
      <c r="BA27" s="11">
        <v>1025150629</v>
      </c>
      <c r="BC27" s="12">
        <v>45917.516499187579</v>
      </c>
      <c r="BD27" s="12">
        <v>45917.541671239793</v>
      </c>
      <c r="BE27" s="12">
        <v>45917.541338399933</v>
      </c>
    </row>
    <row r="28" spans="1:58" ht="15" customHeight="1" x14ac:dyDescent="0.3">
      <c r="A28" s="141">
        <v>27</v>
      </c>
      <c r="B28" s="39" t="s">
        <v>1177</v>
      </c>
      <c r="C28" s="95" t="s">
        <v>1177</v>
      </c>
      <c r="D28" s="95" t="s">
        <v>1177</v>
      </c>
      <c r="E28" s="95" t="s">
        <v>1177</v>
      </c>
      <c r="F28" s="95" t="s">
        <v>1177</v>
      </c>
      <c r="G28" s="95" t="s">
        <v>1177</v>
      </c>
      <c r="H28" s="95" t="s">
        <v>1177</v>
      </c>
      <c r="I28" s="95" t="s">
        <v>1177</v>
      </c>
      <c r="J28" s="95" t="s">
        <v>1177</v>
      </c>
      <c r="K28" s="95" t="s">
        <v>1177</v>
      </c>
      <c r="L28" s="95" t="s">
        <v>1177</v>
      </c>
      <c r="M28" s="95" t="s">
        <v>1177</v>
      </c>
      <c r="N28" s="95" t="s">
        <v>1177</v>
      </c>
      <c r="O28" s="95" t="s">
        <v>1177</v>
      </c>
      <c r="P28" s="95" t="s">
        <v>1177</v>
      </c>
      <c r="Q28" s="95" t="s">
        <v>1177</v>
      </c>
      <c r="R28" s="95" t="s">
        <v>1177</v>
      </c>
      <c r="S28" s="95" t="s">
        <v>1177</v>
      </c>
      <c r="T28" s="27" t="s">
        <v>104</v>
      </c>
      <c r="U28" s="102" t="s">
        <v>1229</v>
      </c>
      <c r="V28" s="102" t="s">
        <v>1231</v>
      </c>
      <c r="W28" s="102" t="s">
        <v>1231</v>
      </c>
      <c r="X28" s="102" t="s">
        <v>1231</v>
      </c>
      <c r="Y28" s="103" t="s">
        <v>1236</v>
      </c>
      <c r="Z28" s="21" t="s">
        <v>104</v>
      </c>
      <c r="AA28" s="104" t="s">
        <v>1246</v>
      </c>
      <c r="AB28" s="105" t="s">
        <v>1229</v>
      </c>
      <c r="AC28" s="105" t="s">
        <v>1231</v>
      </c>
      <c r="AD28" s="18" t="s">
        <v>63</v>
      </c>
      <c r="AI28" s="102" t="s">
        <v>1229</v>
      </c>
      <c r="AJ28" s="95" t="s">
        <v>1231</v>
      </c>
      <c r="AL28" s="7" t="s">
        <v>80</v>
      </c>
      <c r="AQ28" s="103" t="s">
        <v>1231</v>
      </c>
      <c r="AR28" s="103" t="s">
        <v>1231</v>
      </c>
      <c r="AT28" s="15" t="s">
        <v>66</v>
      </c>
      <c r="AU28" s="11" t="s">
        <v>101</v>
      </c>
      <c r="AV28" s="86" t="s">
        <v>1183</v>
      </c>
      <c r="AX28" s="11" t="s">
        <v>81</v>
      </c>
      <c r="AY28" s="11" t="s">
        <v>59</v>
      </c>
      <c r="AZ28" s="11" t="s">
        <v>105</v>
      </c>
      <c r="BC28" s="12">
        <v>45922.531837221919</v>
      </c>
      <c r="BD28" s="12">
        <v>45922.533198027333</v>
      </c>
      <c r="BE28" s="12">
        <v>45922.533132298922</v>
      </c>
    </row>
    <row r="29" spans="1:58" ht="15" customHeight="1" x14ac:dyDescent="0.3">
      <c r="A29" s="38">
        <v>28</v>
      </c>
      <c r="B29" s="39" t="s">
        <v>1177</v>
      </c>
      <c r="C29" s="39" t="s">
        <v>1179</v>
      </c>
      <c r="D29" s="95" t="s">
        <v>1178</v>
      </c>
      <c r="E29" s="95" t="s">
        <v>1177</v>
      </c>
      <c r="F29" s="95" t="s">
        <v>1177</v>
      </c>
      <c r="G29" s="95" t="s">
        <v>1177</v>
      </c>
      <c r="H29" s="95" t="s">
        <v>1177</v>
      </c>
      <c r="I29" s="95" t="s">
        <v>1177</v>
      </c>
      <c r="J29" s="95" t="s">
        <v>1177</v>
      </c>
      <c r="K29" s="95" t="s">
        <v>1177</v>
      </c>
      <c r="L29" s="95" t="s">
        <v>1178</v>
      </c>
      <c r="M29" s="95" t="s">
        <v>1178</v>
      </c>
      <c r="N29" s="95" t="s">
        <v>1178</v>
      </c>
      <c r="O29" s="95" t="s">
        <v>1177</v>
      </c>
      <c r="P29" s="95" t="s">
        <v>1179</v>
      </c>
      <c r="Q29" s="95" t="s">
        <v>1179</v>
      </c>
      <c r="R29" s="95" t="s">
        <v>1179</v>
      </c>
      <c r="S29" s="95" t="s">
        <v>1177</v>
      </c>
      <c r="T29" s="40"/>
      <c r="U29" s="102" t="s">
        <v>1229</v>
      </c>
      <c r="V29" s="102" t="s">
        <v>1230</v>
      </c>
      <c r="W29" s="102" t="s">
        <v>1229</v>
      </c>
      <c r="X29" s="102" t="s">
        <v>1231</v>
      </c>
      <c r="Y29" s="103" t="s">
        <v>1233</v>
      </c>
      <c r="Z29" s="42"/>
      <c r="AA29" s="104" t="s">
        <v>1243</v>
      </c>
      <c r="AB29" s="105" t="s">
        <v>1229</v>
      </c>
      <c r="AC29" s="105" t="s">
        <v>1229</v>
      </c>
      <c r="AD29" s="43" t="s">
        <v>63</v>
      </c>
      <c r="AE29" s="43" t="s">
        <v>73</v>
      </c>
      <c r="AF29" s="44"/>
      <c r="AG29" s="44"/>
      <c r="AH29" s="45" t="s">
        <v>107</v>
      </c>
      <c r="AI29" s="102" t="s">
        <v>1230</v>
      </c>
      <c r="AJ29" s="95" t="s">
        <v>1229</v>
      </c>
      <c r="AK29" s="39" t="s">
        <v>99</v>
      </c>
      <c r="AL29" s="39" t="s">
        <v>80</v>
      </c>
      <c r="AM29" s="46" t="s">
        <v>64</v>
      </c>
      <c r="AN29" s="39"/>
      <c r="AO29" s="47"/>
      <c r="AP29" s="80"/>
      <c r="AQ29" s="103" t="s">
        <v>1229</v>
      </c>
      <c r="AR29" s="103" t="s">
        <v>1229</v>
      </c>
      <c r="AS29" s="45"/>
      <c r="AT29" s="49" t="s">
        <v>76</v>
      </c>
      <c r="AU29" s="48" t="s">
        <v>101</v>
      </c>
      <c r="AV29" s="86" t="s">
        <v>1183</v>
      </c>
      <c r="AW29" s="55"/>
      <c r="AX29" s="48" t="s">
        <v>77</v>
      </c>
      <c r="AY29" s="48" t="s">
        <v>59</v>
      </c>
      <c r="AZ29" s="48" t="s">
        <v>108</v>
      </c>
      <c r="BA29" s="48"/>
      <c r="BB29" s="48"/>
      <c r="BC29" s="50">
        <v>45913.567964284841</v>
      </c>
      <c r="BD29" s="50">
        <v>45922.6643594005</v>
      </c>
      <c r="BE29" s="50">
        <v>45922.664158535037</v>
      </c>
      <c r="BF29" s="48"/>
    </row>
    <row r="30" spans="1:58" ht="15" customHeight="1" x14ac:dyDescent="0.3">
      <c r="A30" s="141">
        <v>29</v>
      </c>
      <c r="B30" s="39" t="s">
        <v>1177</v>
      </c>
      <c r="C30" s="95" t="s">
        <v>1177</v>
      </c>
      <c r="D30" s="95" t="s">
        <v>1177</v>
      </c>
      <c r="E30" s="95" t="s">
        <v>1177</v>
      </c>
      <c r="F30" s="95" t="s">
        <v>1177</v>
      </c>
      <c r="G30" s="95" t="s">
        <v>1177</v>
      </c>
      <c r="H30" s="95" t="s">
        <v>1177</v>
      </c>
      <c r="I30" s="95" t="s">
        <v>1177</v>
      </c>
      <c r="J30" s="95" t="s">
        <v>1177</v>
      </c>
      <c r="K30" s="95" t="s">
        <v>1177</v>
      </c>
      <c r="L30" s="95" t="s">
        <v>1177</v>
      </c>
      <c r="M30" s="95" t="s">
        <v>1177</v>
      </c>
      <c r="N30" s="95" t="s">
        <v>1177</v>
      </c>
      <c r="O30" s="95" t="s">
        <v>1177</v>
      </c>
      <c r="P30" s="95" t="s">
        <v>1177</v>
      </c>
      <c r="Q30" s="95" t="s">
        <v>1177</v>
      </c>
      <c r="R30" s="95" t="s">
        <v>1177</v>
      </c>
      <c r="S30" s="95" t="s">
        <v>1177</v>
      </c>
      <c r="T30" s="27" t="s">
        <v>59</v>
      </c>
      <c r="U30" s="102" t="s">
        <v>1229</v>
      </c>
      <c r="V30" s="102" t="s">
        <v>1230</v>
      </c>
      <c r="W30" s="102" t="s">
        <v>1229</v>
      </c>
      <c r="X30" s="102" t="s">
        <v>1229</v>
      </c>
      <c r="Y30" s="103" t="s">
        <v>1233</v>
      </c>
      <c r="Z30" s="10" t="s">
        <v>986</v>
      </c>
      <c r="AA30" s="104" t="s">
        <v>1244</v>
      </c>
      <c r="AB30" s="105" t="s">
        <v>1230</v>
      </c>
      <c r="AC30" s="105" t="s">
        <v>1229</v>
      </c>
      <c r="AD30" s="18" t="s">
        <v>63</v>
      </c>
      <c r="AE30" s="18" t="s">
        <v>73</v>
      </c>
      <c r="AI30" s="102" t="s">
        <v>1230</v>
      </c>
      <c r="AJ30" s="95" t="s">
        <v>1229</v>
      </c>
      <c r="AL30" s="7" t="s">
        <v>80</v>
      </c>
      <c r="AM30" s="36" t="s">
        <v>64</v>
      </c>
      <c r="AQ30" s="103" t="s">
        <v>1229</v>
      </c>
      <c r="AR30" s="103" t="s">
        <v>1229</v>
      </c>
      <c r="AT30" s="15" t="s">
        <v>66</v>
      </c>
      <c r="AU30" s="11" t="s">
        <v>868</v>
      </c>
      <c r="AV30" s="86" t="s">
        <v>1181</v>
      </c>
      <c r="AX30" s="11" t="s">
        <v>429</v>
      </c>
      <c r="AY30" s="11" t="s">
        <v>60</v>
      </c>
      <c r="AZ30" s="11" t="s">
        <v>987</v>
      </c>
      <c r="BA30" s="11">
        <v>263671670</v>
      </c>
      <c r="BC30" s="12">
        <v>45923.598824795386</v>
      </c>
      <c r="BD30" s="12">
        <v>45923.602753126033</v>
      </c>
      <c r="BE30" s="12">
        <v>45923.602669278247</v>
      </c>
    </row>
    <row r="31" spans="1:58" ht="15" customHeight="1" x14ac:dyDescent="0.3">
      <c r="A31" s="141">
        <v>30</v>
      </c>
      <c r="B31" s="39" t="s">
        <v>1177</v>
      </c>
      <c r="C31" s="95" t="s">
        <v>1177</v>
      </c>
      <c r="D31" s="95" t="s">
        <v>1177</v>
      </c>
      <c r="E31" s="95" t="s">
        <v>1177</v>
      </c>
      <c r="F31" s="95" t="s">
        <v>1177</v>
      </c>
      <c r="G31" s="95" t="s">
        <v>1177</v>
      </c>
      <c r="H31" s="95" t="s">
        <v>1177</v>
      </c>
      <c r="I31" s="95" t="s">
        <v>1177</v>
      </c>
      <c r="J31" s="95" t="s">
        <v>1177</v>
      </c>
      <c r="K31" s="95" t="s">
        <v>1177</v>
      </c>
      <c r="L31" s="95" t="s">
        <v>1177</v>
      </c>
      <c r="M31" s="95" t="s">
        <v>1177</v>
      </c>
      <c r="N31" s="95" t="s">
        <v>1177</v>
      </c>
      <c r="O31" s="95" t="s">
        <v>1177</v>
      </c>
      <c r="P31" s="95" t="s">
        <v>1177</v>
      </c>
      <c r="Q31" s="95" t="s">
        <v>1177</v>
      </c>
      <c r="R31" s="95" t="s">
        <v>1177</v>
      </c>
      <c r="S31" s="95" t="s">
        <v>1177</v>
      </c>
      <c r="U31" s="102" t="s">
        <v>1229</v>
      </c>
      <c r="V31" s="102" t="s">
        <v>1229</v>
      </c>
      <c r="W31" s="102" t="s">
        <v>1229</v>
      </c>
      <c r="X31" s="102" t="s">
        <v>1231</v>
      </c>
      <c r="Y31" s="103" t="s">
        <v>1233</v>
      </c>
      <c r="AA31" s="104" t="s">
        <v>1246</v>
      </c>
      <c r="AB31" s="105" t="s">
        <v>1230</v>
      </c>
      <c r="AC31" s="105" t="s">
        <v>1229</v>
      </c>
      <c r="AE31" s="18" t="s">
        <v>73</v>
      </c>
      <c r="AI31" s="102" t="s">
        <v>1230</v>
      </c>
      <c r="AJ31" s="95" t="s">
        <v>1229</v>
      </c>
      <c r="AL31" s="7" t="s">
        <v>80</v>
      </c>
      <c r="AQ31" s="103" t="s">
        <v>1229</v>
      </c>
      <c r="AR31" s="103" t="s">
        <v>1229</v>
      </c>
      <c r="AT31" s="15" t="s">
        <v>66</v>
      </c>
      <c r="AU31" s="11" t="s">
        <v>868</v>
      </c>
      <c r="AV31" s="86" t="s">
        <v>1181</v>
      </c>
      <c r="AX31" s="11" t="s">
        <v>429</v>
      </c>
      <c r="AY31" s="11" t="s">
        <v>60</v>
      </c>
      <c r="AZ31" s="11" t="s">
        <v>988</v>
      </c>
      <c r="BA31" s="11">
        <v>492493657</v>
      </c>
      <c r="BC31" s="12">
        <v>45923.598641449258</v>
      </c>
      <c r="BD31" s="12">
        <v>45923.603434462952</v>
      </c>
      <c r="BE31" s="12">
        <v>45923.603321064933</v>
      </c>
    </row>
    <row r="32" spans="1:58" ht="15" customHeight="1" x14ac:dyDescent="0.3">
      <c r="A32" s="141">
        <v>31</v>
      </c>
      <c r="B32" s="7" t="s">
        <v>1178</v>
      </c>
      <c r="C32" s="95" t="s">
        <v>1177</v>
      </c>
      <c r="D32" s="95" t="s">
        <v>1177</v>
      </c>
      <c r="E32" s="95" t="s">
        <v>1177</v>
      </c>
      <c r="F32" s="95" t="s">
        <v>1177</v>
      </c>
      <c r="G32" s="95" t="s">
        <v>1177</v>
      </c>
      <c r="H32" s="95" t="s">
        <v>1177</v>
      </c>
      <c r="I32" s="95" t="s">
        <v>1177</v>
      </c>
      <c r="J32" s="95" t="s">
        <v>1177</v>
      </c>
      <c r="K32" s="95" t="s">
        <v>1177</v>
      </c>
      <c r="L32" s="95" t="s">
        <v>1177</v>
      </c>
      <c r="M32" s="95" t="s">
        <v>1178</v>
      </c>
      <c r="N32" s="95" t="s">
        <v>1178</v>
      </c>
      <c r="O32" s="95" t="s">
        <v>1177</v>
      </c>
      <c r="P32" s="95" t="s">
        <v>1177</v>
      </c>
      <c r="Q32" s="95" t="s">
        <v>1177</v>
      </c>
      <c r="R32" s="95" t="s">
        <v>1177</v>
      </c>
      <c r="S32" s="95" t="s">
        <v>1177</v>
      </c>
      <c r="T32" s="25" t="s">
        <v>989</v>
      </c>
      <c r="U32" s="102" t="s">
        <v>1229</v>
      </c>
      <c r="V32" s="102" t="s">
        <v>1229</v>
      </c>
      <c r="W32" s="102" t="s">
        <v>1230</v>
      </c>
      <c r="X32" s="102" t="s">
        <v>1230</v>
      </c>
      <c r="Y32" s="103" t="s">
        <v>1233</v>
      </c>
      <c r="AA32" s="104" t="s">
        <v>1243</v>
      </c>
      <c r="AB32" s="105" t="s">
        <v>1229</v>
      </c>
      <c r="AC32" s="105" t="s">
        <v>1229</v>
      </c>
      <c r="AE32" s="18" t="s">
        <v>73</v>
      </c>
      <c r="AF32" s="19" t="s">
        <v>79</v>
      </c>
      <c r="AI32" s="102" t="s">
        <v>1230</v>
      </c>
      <c r="AJ32" s="95" t="s">
        <v>1229</v>
      </c>
      <c r="AM32" s="36" t="s">
        <v>64</v>
      </c>
      <c r="AQ32" s="103" t="s">
        <v>1229</v>
      </c>
      <c r="AR32" s="103" t="s">
        <v>1229</v>
      </c>
      <c r="AT32" s="15" t="s">
        <v>66</v>
      </c>
      <c r="AU32" s="11" t="s">
        <v>868</v>
      </c>
      <c r="AV32" s="86" t="s">
        <v>1181</v>
      </c>
      <c r="AX32" s="11" t="s">
        <v>429</v>
      </c>
      <c r="AY32" s="11" t="s">
        <v>60</v>
      </c>
      <c r="AZ32" s="11" t="s">
        <v>990</v>
      </c>
      <c r="BA32" s="11">
        <v>922503635</v>
      </c>
      <c r="BC32" s="12">
        <v>45923.598676138718</v>
      </c>
      <c r="BD32" s="12">
        <v>45923.604376536088</v>
      </c>
      <c r="BE32" s="12">
        <v>45923.604290515606</v>
      </c>
    </row>
    <row r="33" spans="1:57" ht="15" customHeight="1" x14ac:dyDescent="0.3">
      <c r="A33" s="141">
        <v>32</v>
      </c>
      <c r="B33" s="39" t="s">
        <v>1177</v>
      </c>
      <c r="C33" s="95" t="s">
        <v>1177</v>
      </c>
      <c r="D33" s="95" t="s">
        <v>1177</v>
      </c>
      <c r="E33" s="95" t="s">
        <v>1177</v>
      </c>
      <c r="F33" s="95" t="s">
        <v>1177</v>
      </c>
      <c r="G33" s="95" t="s">
        <v>1177</v>
      </c>
      <c r="H33" s="95" t="s">
        <v>1177</v>
      </c>
      <c r="I33" s="95" t="s">
        <v>1177</v>
      </c>
      <c r="J33" s="95" t="s">
        <v>1177</v>
      </c>
      <c r="K33" s="95" t="s">
        <v>1177</v>
      </c>
      <c r="L33" s="95" t="s">
        <v>1177</v>
      </c>
      <c r="M33" s="95" t="s">
        <v>1178</v>
      </c>
      <c r="N33" s="95" t="s">
        <v>1177</v>
      </c>
      <c r="O33" s="95" t="s">
        <v>1177</v>
      </c>
      <c r="P33" s="95" t="s">
        <v>1177</v>
      </c>
      <c r="Q33" s="95" t="s">
        <v>1177</v>
      </c>
      <c r="R33" s="95" t="s">
        <v>1178</v>
      </c>
      <c r="S33" s="95" t="s">
        <v>1177</v>
      </c>
      <c r="T33" s="25" t="s">
        <v>991</v>
      </c>
      <c r="U33" s="102" t="s">
        <v>1229</v>
      </c>
      <c r="V33" s="102" t="s">
        <v>1229</v>
      </c>
      <c r="W33" s="102" t="s">
        <v>1229</v>
      </c>
      <c r="X33" s="102" t="s">
        <v>1230</v>
      </c>
      <c r="Y33" s="103" t="s">
        <v>1233</v>
      </c>
      <c r="Z33" s="21" t="s">
        <v>59</v>
      </c>
      <c r="AA33" s="104" t="s">
        <v>1245</v>
      </c>
      <c r="AB33" s="105" t="s">
        <v>1229</v>
      </c>
      <c r="AC33" s="105" t="s">
        <v>1229</v>
      </c>
      <c r="AE33" s="18" t="s">
        <v>73</v>
      </c>
      <c r="AH33" s="33" t="s">
        <v>992</v>
      </c>
      <c r="AI33" s="102" t="s">
        <v>1230</v>
      </c>
      <c r="AJ33" s="95" t="s">
        <v>1229</v>
      </c>
      <c r="AL33" s="7" t="s">
        <v>80</v>
      </c>
      <c r="AQ33" s="103" t="s">
        <v>1229</v>
      </c>
      <c r="AR33" s="103" t="s">
        <v>1229</v>
      </c>
      <c r="AT33" s="15" t="s">
        <v>66</v>
      </c>
      <c r="AU33" s="11" t="s">
        <v>868</v>
      </c>
      <c r="AV33" s="86" t="s">
        <v>1181</v>
      </c>
      <c r="AX33" s="11" t="s">
        <v>429</v>
      </c>
      <c r="AY33" s="11" t="s">
        <v>60</v>
      </c>
      <c r="AZ33" s="11" t="s">
        <v>993</v>
      </c>
      <c r="BA33" s="11">
        <v>936944614</v>
      </c>
      <c r="BC33" s="12">
        <v>45923.597841547882</v>
      </c>
      <c r="BD33" s="12">
        <v>45923.604833904181</v>
      </c>
      <c r="BE33" s="12">
        <v>45923.604735069923</v>
      </c>
    </row>
    <row r="34" spans="1:57" ht="15" customHeight="1" x14ac:dyDescent="0.3">
      <c r="A34" s="141">
        <v>33</v>
      </c>
      <c r="B34" s="39" t="s">
        <v>1177</v>
      </c>
      <c r="C34" s="95" t="s">
        <v>1177</v>
      </c>
      <c r="D34" s="95" t="s">
        <v>1177</v>
      </c>
      <c r="E34" s="95" t="s">
        <v>1177</v>
      </c>
      <c r="F34" s="95" t="s">
        <v>1177</v>
      </c>
      <c r="G34" s="95" t="s">
        <v>1177</v>
      </c>
      <c r="H34" s="95" t="s">
        <v>1177</v>
      </c>
      <c r="I34" s="95" t="s">
        <v>1177</v>
      </c>
      <c r="J34" s="95" t="s">
        <v>1177</v>
      </c>
      <c r="K34" s="95" t="s">
        <v>1177</v>
      </c>
      <c r="L34" s="95" t="s">
        <v>1177</v>
      </c>
      <c r="M34" s="95" t="s">
        <v>1178</v>
      </c>
      <c r="N34" s="95" t="s">
        <v>1177</v>
      </c>
      <c r="O34" s="95" t="s">
        <v>1177</v>
      </c>
      <c r="P34" s="95" t="s">
        <v>1177</v>
      </c>
      <c r="Q34" s="95" t="s">
        <v>1177</v>
      </c>
      <c r="R34" s="95" t="s">
        <v>1177</v>
      </c>
      <c r="S34" s="95" t="s">
        <v>1177</v>
      </c>
      <c r="U34" s="102" t="s">
        <v>1229</v>
      </c>
      <c r="V34" s="102" t="s">
        <v>1230</v>
      </c>
      <c r="W34" s="102" t="s">
        <v>1231</v>
      </c>
      <c r="X34" s="102" t="s">
        <v>1231</v>
      </c>
      <c r="Y34" s="103" t="s">
        <v>1233</v>
      </c>
      <c r="Z34" s="10" t="s">
        <v>961</v>
      </c>
      <c r="AA34" s="104" t="s">
        <v>1243</v>
      </c>
      <c r="AB34" s="105" t="s">
        <v>1231</v>
      </c>
      <c r="AC34" s="105" t="s">
        <v>1229</v>
      </c>
      <c r="AD34" s="18" t="s">
        <v>63</v>
      </c>
      <c r="AE34" s="18" t="s">
        <v>73</v>
      </c>
      <c r="AI34" s="102" t="s">
        <v>1230</v>
      </c>
      <c r="AJ34" s="95" t="s">
        <v>1229</v>
      </c>
      <c r="AL34" s="7" t="s">
        <v>80</v>
      </c>
      <c r="AQ34" s="103" t="s">
        <v>1229</v>
      </c>
      <c r="AR34" s="103" t="s">
        <v>1229</v>
      </c>
      <c r="AS34" s="33" t="s">
        <v>962</v>
      </c>
      <c r="AT34" s="15" t="s">
        <v>66</v>
      </c>
      <c r="AU34" s="11" t="s">
        <v>868</v>
      </c>
      <c r="AV34" s="86" t="s">
        <v>1181</v>
      </c>
      <c r="AX34" s="11" t="s">
        <v>429</v>
      </c>
      <c r="AY34" s="11" t="s">
        <v>60</v>
      </c>
      <c r="AZ34" s="11" t="s">
        <v>963</v>
      </c>
      <c r="BA34" s="11">
        <v>393750555</v>
      </c>
      <c r="BC34" s="12">
        <v>45923.598141271133</v>
      </c>
      <c r="BD34" s="12">
        <v>45923.605446836977</v>
      </c>
      <c r="BE34" s="12">
        <v>45923.605391073717</v>
      </c>
    </row>
    <row r="35" spans="1:57" ht="15" customHeight="1" x14ac:dyDescent="0.3">
      <c r="A35" s="141">
        <v>34</v>
      </c>
      <c r="B35" s="39" t="s">
        <v>1177</v>
      </c>
      <c r="C35" s="95" t="s">
        <v>1177</v>
      </c>
      <c r="D35" s="95" t="s">
        <v>1177</v>
      </c>
      <c r="E35" s="95" t="s">
        <v>1178</v>
      </c>
      <c r="F35" s="95" t="s">
        <v>1177</v>
      </c>
      <c r="G35" s="95" t="s">
        <v>1177</v>
      </c>
      <c r="H35" s="95" t="s">
        <v>1177</v>
      </c>
      <c r="I35" s="95" t="s">
        <v>1177</v>
      </c>
      <c r="J35" s="95" t="s">
        <v>1177</v>
      </c>
      <c r="K35" s="95" t="s">
        <v>1177</v>
      </c>
      <c r="L35" s="95" t="s">
        <v>1177</v>
      </c>
      <c r="M35" s="95" t="s">
        <v>1178</v>
      </c>
      <c r="N35" s="95" t="s">
        <v>1177</v>
      </c>
      <c r="O35" s="95" t="s">
        <v>1177</v>
      </c>
      <c r="P35" s="95" t="s">
        <v>1177</v>
      </c>
      <c r="Q35" s="95" t="s">
        <v>1178</v>
      </c>
      <c r="R35" s="95" t="s">
        <v>1177</v>
      </c>
      <c r="S35" s="95" t="s">
        <v>1177</v>
      </c>
      <c r="U35" s="102" t="s">
        <v>1229</v>
      </c>
      <c r="V35" s="102" t="s">
        <v>1229</v>
      </c>
      <c r="W35" s="102" t="s">
        <v>1229</v>
      </c>
      <c r="X35" s="102" t="s">
        <v>1230</v>
      </c>
      <c r="Y35" s="103" t="s">
        <v>1233</v>
      </c>
      <c r="Z35" s="10" t="s">
        <v>994</v>
      </c>
      <c r="AA35" s="104" t="s">
        <v>1243</v>
      </c>
      <c r="AB35" s="105" t="s">
        <v>1229</v>
      </c>
      <c r="AC35" s="105" t="s">
        <v>1229</v>
      </c>
      <c r="AD35" s="18" t="s">
        <v>63</v>
      </c>
      <c r="AI35" s="102" t="s">
        <v>1230</v>
      </c>
      <c r="AJ35" s="95" t="s">
        <v>1229</v>
      </c>
      <c r="AK35" s="7" t="s">
        <v>99</v>
      </c>
      <c r="AL35" s="7" t="s">
        <v>80</v>
      </c>
      <c r="AQ35" s="103" t="s">
        <v>1229</v>
      </c>
      <c r="AR35" s="103" t="s">
        <v>1229</v>
      </c>
      <c r="AT35" s="15" t="s">
        <v>66</v>
      </c>
      <c r="AU35" s="11" t="s">
        <v>868</v>
      </c>
      <c r="AV35" s="86" t="s">
        <v>1181</v>
      </c>
      <c r="AX35" s="11" t="s">
        <v>429</v>
      </c>
      <c r="AY35" s="11" t="s">
        <v>60</v>
      </c>
      <c r="AZ35" s="11" t="s">
        <v>995</v>
      </c>
      <c r="BA35" s="11">
        <v>147365037</v>
      </c>
      <c r="BC35" s="12">
        <v>45923.597796958733</v>
      </c>
      <c r="BD35" s="12">
        <v>45923.608679084653</v>
      </c>
      <c r="BE35" s="12">
        <v>45923.608607874361</v>
      </c>
    </row>
    <row r="36" spans="1:57" ht="15" customHeight="1" x14ac:dyDescent="0.3">
      <c r="A36" s="141">
        <v>35</v>
      </c>
      <c r="B36" s="39" t="s">
        <v>1177</v>
      </c>
      <c r="C36" s="95" t="s">
        <v>1177</v>
      </c>
      <c r="D36" s="95" t="s">
        <v>1177</v>
      </c>
      <c r="E36" s="95" t="s">
        <v>1177</v>
      </c>
      <c r="F36" s="95" t="s">
        <v>1177</v>
      </c>
      <c r="G36" s="95" t="s">
        <v>1177</v>
      </c>
      <c r="H36" s="95" t="s">
        <v>1177</v>
      </c>
      <c r="I36" s="95" t="s">
        <v>1177</v>
      </c>
      <c r="J36" s="95" t="s">
        <v>1177</v>
      </c>
      <c r="K36" s="95" t="s">
        <v>1177</v>
      </c>
      <c r="L36" s="95" t="s">
        <v>1177</v>
      </c>
      <c r="M36" s="95" t="s">
        <v>1177</v>
      </c>
      <c r="N36" s="95" t="s">
        <v>1177</v>
      </c>
      <c r="O36" s="95" t="s">
        <v>1177</v>
      </c>
      <c r="P36" s="95" t="s">
        <v>1177</v>
      </c>
      <c r="Q36" s="95" t="s">
        <v>1177</v>
      </c>
      <c r="R36" s="95" t="s">
        <v>1177</v>
      </c>
      <c r="S36" s="95" t="s">
        <v>1177</v>
      </c>
      <c r="U36" s="102" t="s">
        <v>1229</v>
      </c>
      <c r="V36" s="102" t="s">
        <v>1229</v>
      </c>
      <c r="W36" s="102" t="s">
        <v>1229</v>
      </c>
      <c r="X36" s="102" t="s">
        <v>1231</v>
      </c>
      <c r="Y36" s="103" t="s">
        <v>1233</v>
      </c>
      <c r="AA36" s="104" t="s">
        <v>1243</v>
      </c>
      <c r="AB36" s="105" t="s">
        <v>1229</v>
      </c>
      <c r="AC36" s="105" t="s">
        <v>1229</v>
      </c>
      <c r="AD36" s="18" t="s">
        <v>63</v>
      </c>
      <c r="AI36" s="102" t="s">
        <v>1230</v>
      </c>
      <c r="AJ36" s="95" t="s">
        <v>1229</v>
      </c>
      <c r="AM36" s="36" t="s">
        <v>64</v>
      </c>
      <c r="AQ36" s="103" t="s">
        <v>1229</v>
      </c>
      <c r="AR36" s="103" t="s">
        <v>1229</v>
      </c>
      <c r="AT36" s="15" t="s">
        <v>66</v>
      </c>
      <c r="AU36" s="11" t="s">
        <v>868</v>
      </c>
      <c r="AV36" s="86" t="s">
        <v>1181</v>
      </c>
      <c r="AX36" s="11" t="s">
        <v>429</v>
      </c>
      <c r="AY36" s="11" t="s">
        <v>60</v>
      </c>
      <c r="AZ36" s="11" t="s">
        <v>996</v>
      </c>
      <c r="BA36" s="11">
        <v>885490170</v>
      </c>
      <c r="BC36" s="12">
        <v>45923.599149132198</v>
      </c>
      <c r="BD36" s="12">
        <v>45923.610213999556</v>
      </c>
      <c r="BE36" s="12">
        <v>45923.608968148437</v>
      </c>
    </row>
    <row r="37" spans="1:57" ht="15" customHeight="1" x14ac:dyDescent="0.3">
      <c r="A37" s="141">
        <v>36</v>
      </c>
      <c r="B37" s="39" t="s">
        <v>1177</v>
      </c>
      <c r="C37" s="95" t="s">
        <v>1177</v>
      </c>
      <c r="D37" s="95" t="s">
        <v>1177</v>
      </c>
      <c r="E37" s="95" t="s">
        <v>1177</v>
      </c>
      <c r="F37" s="95" t="s">
        <v>1177</v>
      </c>
      <c r="G37" s="95" t="s">
        <v>1177</v>
      </c>
      <c r="H37" s="95" t="s">
        <v>1177</v>
      </c>
      <c r="I37" s="95" t="s">
        <v>1177</v>
      </c>
      <c r="J37" s="95" t="s">
        <v>1177</v>
      </c>
      <c r="K37" s="95" t="s">
        <v>1177</v>
      </c>
      <c r="L37" s="95" t="s">
        <v>1177</v>
      </c>
      <c r="M37" s="95" t="s">
        <v>1178</v>
      </c>
      <c r="N37" s="95" t="s">
        <v>1177</v>
      </c>
      <c r="O37" s="95" t="s">
        <v>1177</v>
      </c>
      <c r="P37" s="95" t="s">
        <v>1177</v>
      </c>
      <c r="Q37" s="95" t="s">
        <v>1179</v>
      </c>
      <c r="R37" s="95" t="s">
        <v>1177</v>
      </c>
      <c r="S37" s="95" t="s">
        <v>1177</v>
      </c>
      <c r="U37" s="102" t="s">
        <v>1229</v>
      </c>
      <c r="V37" s="102" t="s">
        <v>1229</v>
      </c>
      <c r="W37" s="102" t="s">
        <v>1229</v>
      </c>
      <c r="X37" s="102" t="s">
        <v>1230</v>
      </c>
      <c r="Y37" s="103" t="s">
        <v>1233</v>
      </c>
      <c r="AA37" s="104" t="s">
        <v>1243</v>
      </c>
      <c r="AB37" s="105" t="s">
        <v>1230</v>
      </c>
      <c r="AC37" s="105" t="s">
        <v>1230</v>
      </c>
      <c r="AE37" s="18" t="s">
        <v>73</v>
      </c>
      <c r="AI37" s="102" t="s">
        <v>1230</v>
      </c>
      <c r="AJ37" s="95" t="s">
        <v>1230</v>
      </c>
      <c r="AK37" s="7" t="s">
        <v>99</v>
      </c>
      <c r="AQ37" s="103" t="s">
        <v>1229</v>
      </c>
      <c r="AR37" s="103" t="s">
        <v>1229</v>
      </c>
      <c r="AT37" s="15" t="s">
        <v>66</v>
      </c>
      <c r="AU37" s="11" t="s">
        <v>868</v>
      </c>
      <c r="AV37" s="86" t="s">
        <v>1181</v>
      </c>
      <c r="AX37" s="11" t="s">
        <v>429</v>
      </c>
      <c r="AY37" s="11" t="s">
        <v>60</v>
      </c>
      <c r="AZ37" s="11" t="s">
        <v>997</v>
      </c>
      <c r="BA37" s="11">
        <v>340559654</v>
      </c>
      <c r="BC37" s="12">
        <v>45923.599119894898</v>
      </c>
      <c r="BD37" s="12">
        <v>45923.610754699817</v>
      </c>
      <c r="BE37" s="12">
        <v>45923.610661949591</v>
      </c>
    </row>
    <row r="38" spans="1:57" ht="15" customHeight="1" x14ac:dyDescent="0.3">
      <c r="A38" s="141">
        <v>37</v>
      </c>
      <c r="B38" s="39" t="s">
        <v>1177</v>
      </c>
      <c r="C38" s="95" t="s">
        <v>1177</v>
      </c>
      <c r="D38" s="95" t="s">
        <v>1177</v>
      </c>
      <c r="E38" s="95" t="s">
        <v>1177</v>
      </c>
      <c r="F38" s="95" t="s">
        <v>1177</v>
      </c>
      <c r="G38" s="95" t="s">
        <v>1177</v>
      </c>
      <c r="H38" s="95" t="s">
        <v>1177</v>
      </c>
      <c r="I38" s="95" t="s">
        <v>1177</v>
      </c>
      <c r="J38" s="95" t="s">
        <v>1177</v>
      </c>
      <c r="K38" s="95" t="s">
        <v>1177</v>
      </c>
      <c r="L38" s="95" t="s">
        <v>1177</v>
      </c>
      <c r="M38" s="95" t="s">
        <v>1178</v>
      </c>
      <c r="N38" s="95" t="s">
        <v>1177</v>
      </c>
      <c r="O38" s="95" t="s">
        <v>1177</v>
      </c>
      <c r="P38" s="95" t="s">
        <v>1177</v>
      </c>
      <c r="Q38" s="95" t="s">
        <v>1177</v>
      </c>
      <c r="R38" s="95" t="s">
        <v>1177</v>
      </c>
      <c r="S38" s="95" t="s">
        <v>1177</v>
      </c>
      <c r="U38" s="102" t="s">
        <v>1229</v>
      </c>
      <c r="V38" s="102" t="s">
        <v>1230</v>
      </c>
      <c r="W38" s="102" t="s">
        <v>1229</v>
      </c>
      <c r="X38" s="102" t="s">
        <v>1229</v>
      </c>
      <c r="Y38" s="103" t="s">
        <v>1233</v>
      </c>
      <c r="AA38" s="104" t="s">
        <v>1246</v>
      </c>
      <c r="AB38" s="105" t="s">
        <v>1230</v>
      </c>
      <c r="AC38" s="105" t="s">
        <v>1229</v>
      </c>
      <c r="AD38" s="18" t="s">
        <v>63</v>
      </c>
      <c r="AI38" s="102" t="s">
        <v>1230</v>
      </c>
      <c r="AJ38" s="95" t="s">
        <v>1229</v>
      </c>
      <c r="AK38" s="7" t="s">
        <v>99</v>
      </c>
      <c r="AL38" s="7" t="s">
        <v>80</v>
      </c>
      <c r="AQ38" s="103" t="s">
        <v>1229</v>
      </c>
      <c r="AR38" s="103" t="s">
        <v>1229</v>
      </c>
      <c r="AT38" s="15" t="s">
        <v>66</v>
      </c>
      <c r="AU38" s="11" t="s">
        <v>868</v>
      </c>
      <c r="AV38" s="86" t="s">
        <v>1181</v>
      </c>
      <c r="AX38" s="11" t="s">
        <v>102</v>
      </c>
      <c r="AY38" s="11" t="s">
        <v>60</v>
      </c>
      <c r="AZ38" s="11" t="s">
        <v>998</v>
      </c>
      <c r="BA38" s="11">
        <v>98906343</v>
      </c>
      <c r="BC38" s="12">
        <v>45923.610619438186</v>
      </c>
      <c r="BD38" s="12">
        <v>45923.616391181997</v>
      </c>
      <c r="BE38" s="12">
        <v>45923.616092589007</v>
      </c>
    </row>
    <row r="39" spans="1:57" ht="15" customHeight="1" x14ac:dyDescent="0.3">
      <c r="A39" s="141">
        <v>38</v>
      </c>
      <c r="B39" s="39" t="s">
        <v>1177</v>
      </c>
      <c r="C39" s="95" t="s">
        <v>1177</v>
      </c>
      <c r="D39" s="95" t="s">
        <v>1177</v>
      </c>
      <c r="E39" s="95" t="s">
        <v>1177</v>
      </c>
      <c r="F39" s="95" t="s">
        <v>1177</v>
      </c>
      <c r="G39" s="95" t="s">
        <v>1177</v>
      </c>
      <c r="H39" s="95" t="s">
        <v>1177</v>
      </c>
      <c r="I39" s="95" t="s">
        <v>1177</v>
      </c>
      <c r="J39" s="95" t="s">
        <v>1177</v>
      </c>
      <c r="K39" s="95" t="s">
        <v>1177</v>
      </c>
      <c r="L39" s="95" t="s">
        <v>1177</v>
      </c>
      <c r="M39" s="95" t="s">
        <v>1177</v>
      </c>
      <c r="N39" s="95" t="s">
        <v>1177</v>
      </c>
      <c r="O39" s="95" t="s">
        <v>1177</v>
      </c>
      <c r="P39" s="95" t="s">
        <v>1177</v>
      </c>
      <c r="Q39" s="95" t="s">
        <v>1177</v>
      </c>
      <c r="R39" s="95" t="s">
        <v>1177</v>
      </c>
      <c r="S39" s="95" t="s">
        <v>1177</v>
      </c>
      <c r="U39" s="102" t="s">
        <v>1229</v>
      </c>
      <c r="V39" s="102" t="s">
        <v>1229</v>
      </c>
      <c r="W39" s="102" t="s">
        <v>1229</v>
      </c>
      <c r="X39" s="102" t="s">
        <v>1230</v>
      </c>
      <c r="Y39" s="103" t="s">
        <v>1233</v>
      </c>
      <c r="AA39" s="104" t="s">
        <v>1246</v>
      </c>
      <c r="AB39" s="105" t="s">
        <v>1229</v>
      </c>
      <c r="AC39" s="105" t="s">
        <v>1229</v>
      </c>
      <c r="AD39" s="18" t="s">
        <v>63</v>
      </c>
      <c r="AE39" s="18" t="s">
        <v>73</v>
      </c>
      <c r="AI39" s="102" t="s">
        <v>1230</v>
      </c>
      <c r="AJ39" s="95" t="s">
        <v>1231</v>
      </c>
      <c r="AL39" s="7" t="s">
        <v>80</v>
      </c>
      <c r="AM39" s="36" t="s">
        <v>64</v>
      </c>
      <c r="AQ39" s="103" t="s">
        <v>1229</v>
      </c>
      <c r="AR39" s="103" t="s">
        <v>1229</v>
      </c>
      <c r="AT39" s="15" t="s">
        <v>66</v>
      </c>
      <c r="AU39" s="11" t="s">
        <v>155</v>
      </c>
      <c r="AV39" s="86" t="s">
        <v>1180</v>
      </c>
      <c r="AX39" s="11" t="s">
        <v>144</v>
      </c>
      <c r="AY39" s="11" t="s">
        <v>59</v>
      </c>
      <c r="AZ39" s="11" t="s">
        <v>392</v>
      </c>
      <c r="BC39" s="12">
        <v>45923.626103399372</v>
      </c>
      <c r="BD39" s="12">
        <v>45923.630875868723</v>
      </c>
      <c r="BE39" s="12">
        <v>45923.630789708623</v>
      </c>
    </row>
    <row r="40" spans="1:57" ht="15" customHeight="1" x14ac:dyDescent="0.3">
      <c r="A40" s="141">
        <v>39</v>
      </c>
      <c r="B40" s="39" t="s">
        <v>1177</v>
      </c>
      <c r="C40" s="95" t="s">
        <v>1177</v>
      </c>
      <c r="D40" s="95" t="s">
        <v>1177</v>
      </c>
      <c r="E40" s="95" t="s">
        <v>1177</v>
      </c>
      <c r="F40" s="95" t="s">
        <v>1177</v>
      </c>
      <c r="G40" s="95" t="s">
        <v>1177</v>
      </c>
      <c r="H40" s="95" t="s">
        <v>1177</v>
      </c>
      <c r="I40" s="95" t="s">
        <v>1177</v>
      </c>
      <c r="J40" s="95" t="s">
        <v>1177</v>
      </c>
      <c r="K40" s="95" t="s">
        <v>1177</v>
      </c>
      <c r="L40" s="95" t="s">
        <v>1177</v>
      </c>
      <c r="M40" s="95" t="s">
        <v>1177</v>
      </c>
      <c r="N40" s="95" t="s">
        <v>1177</v>
      </c>
      <c r="O40" s="95" t="s">
        <v>1177</v>
      </c>
      <c r="P40" s="95" t="s">
        <v>1177</v>
      </c>
      <c r="Q40" s="95" t="s">
        <v>1177</v>
      </c>
      <c r="R40" s="95" t="s">
        <v>1177</v>
      </c>
      <c r="S40" s="95" t="s">
        <v>1177</v>
      </c>
      <c r="U40" s="102" t="s">
        <v>1229</v>
      </c>
      <c r="V40" s="102" t="s">
        <v>1229</v>
      </c>
      <c r="W40" s="102" t="s">
        <v>1229</v>
      </c>
      <c r="X40" s="102" t="s">
        <v>1229</v>
      </c>
      <c r="Y40" s="103" t="s">
        <v>1233</v>
      </c>
      <c r="AA40" s="104" t="s">
        <v>1245</v>
      </c>
      <c r="AB40" s="105" t="s">
        <v>1229</v>
      </c>
      <c r="AC40" s="105" t="s">
        <v>1229</v>
      </c>
      <c r="AD40" s="18" t="s">
        <v>63</v>
      </c>
      <c r="AI40" s="102" t="s">
        <v>1230</v>
      </c>
      <c r="AJ40" s="95" t="s">
        <v>1229</v>
      </c>
      <c r="AM40" s="36" t="s">
        <v>64</v>
      </c>
      <c r="AQ40" s="103" t="s">
        <v>1229</v>
      </c>
      <c r="AR40" s="103" t="s">
        <v>1229</v>
      </c>
      <c r="AT40" s="15" t="s">
        <v>66</v>
      </c>
      <c r="AU40" s="11" t="s">
        <v>155</v>
      </c>
      <c r="AV40" s="86" t="s">
        <v>1180</v>
      </c>
      <c r="AX40" s="11" t="s">
        <v>144</v>
      </c>
      <c r="AY40" s="11" t="s">
        <v>59</v>
      </c>
      <c r="AZ40" s="11" t="s">
        <v>393</v>
      </c>
      <c r="BC40" s="12">
        <v>45923.626108516932</v>
      </c>
      <c r="BD40" s="12">
        <v>45923.630917203503</v>
      </c>
      <c r="BE40" s="12">
        <v>45923.630734851402</v>
      </c>
    </row>
    <row r="41" spans="1:57" ht="15" customHeight="1" x14ac:dyDescent="0.3">
      <c r="A41" s="141">
        <v>40</v>
      </c>
      <c r="B41" s="39" t="s">
        <v>1177</v>
      </c>
      <c r="C41" s="95" t="s">
        <v>1177</v>
      </c>
      <c r="D41" s="95" t="s">
        <v>1177</v>
      </c>
      <c r="E41" s="95" t="s">
        <v>1177</v>
      </c>
      <c r="F41" s="95" t="s">
        <v>1177</v>
      </c>
      <c r="G41" s="95" t="s">
        <v>1177</v>
      </c>
      <c r="H41" s="95" t="s">
        <v>1177</v>
      </c>
      <c r="I41" s="95" t="s">
        <v>1177</v>
      </c>
      <c r="J41" s="95" t="s">
        <v>1177</v>
      </c>
      <c r="K41" s="95" t="s">
        <v>1177</v>
      </c>
      <c r="L41" s="95" t="s">
        <v>1177</v>
      </c>
      <c r="M41" s="95" t="s">
        <v>1177</v>
      </c>
      <c r="N41" s="95" t="s">
        <v>1177</v>
      </c>
      <c r="O41" s="95" t="s">
        <v>1177</v>
      </c>
      <c r="P41" s="95" t="s">
        <v>1177</v>
      </c>
      <c r="Q41" s="95" t="s">
        <v>1177</v>
      </c>
      <c r="R41" s="95" t="s">
        <v>1177</v>
      </c>
      <c r="S41" s="95" t="s">
        <v>1177</v>
      </c>
      <c r="T41" s="27" t="s">
        <v>59</v>
      </c>
      <c r="U41" s="102" t="s">
        <v>1229</v>
      </c>
      <c r="V41" s="102" t="s">
        <v>1229</v>
      </c>
      <c r="W41" s="102" t="s">
        <v>1231</v>
      </c>
      <c r="X41" s="102" t="s">
        <v>1230</v>
      </c>
      <c r="Y41" s="103" t="s">
        <v>1233</v>
      </c>
      <c r="Z41" s="21" t="s">
        <v>59</v>
      </c>
      <c r="AA41" s="104" t="s">
        <v>1245</v>
      </c>
      <c r="AB41" s="105" t="s">
        <v>1229</v>
      </c>
      <c r="AC41" s="105" t="s">
        <v>1229</v>
      </c>
      <c r="AD41" s="18" t="s">
        <v>63</v>
      </c>
      <c r="AI41" s="102" t="s">
        <v>1229</v>
      </c>
      <c r="AJ41" s="95" t="s">
        <v>1229</v>
      </c>
      <c r="AK41" s="7" t="s">
        <v>99</v>
      </c>
      <c r="AQ41" s="103" t="s">
        <v>1229</v>
      </c>
      <c r="AR41" s="103" t="s">
        <v>1229</v>
      </c>
      <c r="AT41" s="15" t="s">
        <v>66</v>
      </c>
      <c r="AU41" s="11" t="s">
        <v>155</v>
      </c>
      <c r="AV41" s="86" t="s">
        <v>1180</v>
      </c>
      <c r="AX41" s="11" t="s">
        <v>144</v>
      </c>
      <c r="AY41" s="11" t="s">
        <v>60</v>
      </c>
      <c r="AZ41" s="11" t="s">
        <v>394</v>
      </c>
      <c r="BA41" s="11">
        <v>513506235</v>
      </c>
      <c r="BC41" s="12">
        <v>45923.625578765117</v>
      </c>
      <c r="BD41" s="12">
        <v>45923.631092242547</v>
      </c>
      <c r="BE41" s="12">
        <v>45923.63095669428</v>
      </c>
    </row>
    <row r="42" spans="1:57" ht="15" customHeight="1" x14ac:dyDescent="0.3">
      <c r="A42" s="141">
        <v>41</v>
      </c>
      <c r="B42" s="39" t="s">
        <v>1177</v>
      </c>
      <c r="C42" s="95" t="s">
        <v>1177</v>
      </c>
      <c r="D42" s="95" t="s">
        <v>1177</v>
      </c>
      <c r="E42" s="95" t="s">
        <v>1177</v>
      </c>
      <c r="F42" s="95" t="s">
        <v>1177</v>
      </c>
      <c r="G42" s="95" t="s">
        <v>1177</v>
      </c>
      <c r="H42" s="95" t="s">
        <v>1177</v>
      </c>
      <c r="I42" s="95" t="s">
        <v>1177</v>
      </c>
      <c r="J42" s="95" t="s">
        <v>1177</v>
      </c>
      <c r="K42" s="95" t="s">
        <v>1177</v>
      </c>
      <c r="L42" s="95" t="s">
        <v>1177</v>
      </c>
      <c r="M42" s="95" t="s">
        <v>1177</v>
      </c>
      <c r="N42" s="95" t="s">
        <v>1179</v>
      </c>
      <c r="O42" s="95" t="s">
        <v>1177</v>
      </c>
      <c r="P42" s="95" t="s">
        <v>1177</v>
      </c>
      <c r="Q42" s="95" t="s">
        <v>1177</v>
      </c>
      <c r="R42" s="95" t="s">
        <v>1177</v>
      </c>
      <c r="S42" s="95" t="s">
        <v>1177</v>
      </c>
      <c r="U42" s="102" t="s">
        <v>1229</v>
      </c>
      <c r="V42" s="102" t="s">
        <v>1229</v>
      </c>
      <c r="W42" s="102" t="s">
        <v>1231</v>
      </c>
      <c r="X42" s="102" t="s">
        <v>1231</v>
      </c>
      <c r="Y42" s="103" t="s">
        <v>1236</v>
      </c>
      <c r="AA42" s="104" t="s">
        <v>1245</v>
      </c>
      <c r="AB42" s="105" t="s">
        <v>1231</v>
      </c>
      <c r="AC42" s="105" t="s">
        <v>1229</v>
      </c>
      <c r="AE42" s="18" t="s">
        <v>73</v>
      </c>
      <c r="AI42" s="102" t="s">
        <v>1231</v>
      </c>
      <c r="AJ42" s="95" t="s">
        <v>1231</v>
      </c>
      <c r="AO42" s="37" t="s">
        <v>121</v>
      </c>
      <c r="AP42" s="24" t="s">
        <v>395</v>
      </c>
      <c r="AQ42" s="103" t="s">
        <v>1229</v>
      </c>
      <c r="AR42" s="103" t="s">
        <v>1229</v>
      </c>
      <c r="AT42" s="15" t="s">
        <v>66</v>
      </c>
      <c r="AU42" s="11" t="s">
        <v>155</v>
      </c>
      <c r="AV42" s="86" t="s">
        <v>1180</v>
      </c>
      <c r="AX42" s="11" t="s">
        <v>144</v>
      </c>
      <c r="AY42" s="11" t="s">
        <v>59</v>
      </c>
      <c r="AZ42" s="11" t="s">
        <v>396</v>
      </c>
      <c r="BC42" s="12">
        <v>45923.625399863973</v>
      </c>
      <c r="BD42" s="12">
        <v>45923.631365631933</v>
      </c>
      <c r="BE42" s="12">
        <v>45923.631291117134</v>
      </c>
    </row>
    <row r="43" spans="1:57" ht="15" customHeight="1" x14ac:dyDescent="0.3">
      <c r="A43" s="141">
        <v>42</v>
      </c>
      <c r="B43" s="39" t="s">
        <v>1177</v>
      </c>
      <c r="C43" s="95" t="s">
        <v>1177</v>
      </c>
      <c r="D43" s="95" t="s">
        <v>1177</v>
      </c>
      <c r="E43" s="95" t="s">
        <v>1177</v>
      </c>
      <c r="F43" s="95" t="s">
        <v>1177</v>
      </c>
      <c r="G43" s="95" t="s">
        <v>1177</v>
      </c>
      <c r="H43" s="95" t="s">
        <v>1179</v>
      </c>
      <c r="I43" s="95" t="s">
        <v>1177</v>
      </c>
      <c r="J43" s="95" t="s">
        <v>1177</v>
      </c>
      <c r="K43" s="95" t="s">
        <v>1177</v>
      </c>
      <c r="L43" s="95" t="s">
        <v>1177</v>
      </c>
      <c r="M43" s="95" t="s">
        <v>1177</v>
      </c>
      <c r="N43" s="95" t="s">
        <v>1177</v>
      </c>
      <c r="O43" s="95" t="s">
        <v>1177</v>
      </c>
      <c r="P43" s="95" t="s">
        <v>1177</v>
      </c>
      <c r="Q43" s="95" t="s">
        <v>1177</v>
      </c>
      <c r="R43" s="95" t="s">
        <v>1177</v>
      </c>
      <c r="S43" s="95" t="s">
        <v>1177</v>
      </c>
      <c r="T43" s="27" t="s">
        <v>104</v>
      </c>
      <c r="U43" s="102" t="s">
        <v>1232</v>
      </c>
      <c r="V43" s="102" t="s">
        <v>1232</v>
      </c>
      <c r="W43" s="102" t="s">
        <v>1232</v>
      </c>
      <c r="X43" s="102" t="s">
        <v>1232</v>
      </c>
      <c r="Y43" s="103" t="s">
        <v>1233</v>
      </c>
      <c r="Z43" s="21" t="s">
        <v>104</v>
      </c>
      <c r="AA43" s="104" t="s">
        <v>1244</v>
      </c>
      <c r="AB43" s="105" t="s">
        <v>1229</v>
      </c>
      <c r="AC43" s="105" t="s">
        <v>1229</v>
      </c>
      <c r="AD43" s="18" t="s">
        <v>63</v>
      </c>
      <c r="AH43" s="35" t="s">
        <v>104</v>
      </c>
      <c r="AI43" s="102" t="s">
        <v>1231</v>
      </c>
      <c r="AJ43" s="95" t="s">
        <v>1229</v>
      </c>
      <c r="AK43" s="7" t="s">
        <v>99</v>
      </c>
      <c r="AP43" s="24" t="s">
        <v>312</v>
      </c>
      <c r="AQ43" s="103" t="s">
        <v>1232</v>
      </c>
      <c r="AR43" s="103" t="s">
        <v>1229</v>
      </c>
      <c r="AS43" s="83" t="s">
        <v>313</v>
      </c>
      <c r="AT43" s="15" t="s">
        <v>66</v>
      </c>
      <c r="AU43" s="11" t="s">
        <v>155</v>
      </c>
      <c r="AV43" s="86" t="s">
        <v>1180</v>
      </c>
      <c r="AX43" s="11" t="s">
        <v>144</v>
      </c>
      <c r="AY43" s="11" t="s">
        <v>59</v>
      </c>
      <c r="AZ43" s="11" t="s">
        <v>314</v>
      </c>
      <c r="BC43" s="12">
        <v>45923.626949229183</v>
      </c>
      <c r="BD43" s="12">
        <v>45923.63151700476</v>
      </c>
      <c r="BE43" s="12">
        <v>45923.631450526191</v>
      </c>
    </row>
    <row r="44" spans="1:57" ht="15" customHeight="1" x14ac:dyDescent="0.3">
      <c r="A44" s="141">
        <v>43</v>
      </c>
      <c r="B44" s="39" t="s">
        <v>1177</v>
      </c>
      <c r="C44" s="95" t="s">
        <v>1177</v>
      </c>
      <c r="D44" s="95" t="s">
        <v>1177</v>
      </c>
      <c r="E44" s="95" t="s">
        <v>1177</v>
      </c>
      <c r="F44" s="95" t="s">
        <v>1177</v>
      </c>
      <c r="G44" s="95" t="s">
        <v>1177</v>
      </c>
      <c r="H44" s="95" t="s">
        <v>1177</v>
      </c>
      <c r="I44" s="95" t="s">
        <v>1177</v>
      </c>
      <c r="J44" s="95" t="s">
        <v>1177</v>
      </c>
      <c r="K44" s="95" t="s">
        <v>1177</v>
      </c>
      <c r="L44" s="95" t="s">
        <v>1177</v>
      </c>
      <c r="M44" s="95" t="s">
        <v>1177</v>
      </c>
      <c r="N44" s="95" t="s">
        <v>1177</v>
      </c>
      <c r="O44" s="95" t="s">
        <v>1177</v>
      </c>
      <c r="P44" s="95" t="s">
        <v>1177</v>
      </c>
      <c r="Q44" s="95" t="s">
        <v>1177</v>
      </c>
      <c r="R44" s="95" t="s">
        <v>1177</v>
      </c>
      <c r="S44" s="95" t="s">
        <v>1177</v>
      </c>
      <c r="U44" s="102" t="s">
        <v>1231</v>
      </c>
      <c r="V44" s="102" t="s">
        <v>1229</v>
      </c>
      <c r="W44" s="102" t="s">
        <v>1231</v>
      </c>
      <c r="X44" s="102" t="s">
        <v>1229</v>
      </c>
      <c r="Y44" s="103" t="s">
        <v>1234</v>
      </c>
      <c r="AA44" s="104" t="s">
        <v>1244</v>
      </c>
      <c r="AB44" s="105" t="s">
        <v>1229</v>
      </c>
      <c r="AC44" s="105" t="s">
        <v>1229</v>
      </c>
      <c r="AE44" s="18" t="s">
        <v>73</v>
      </c>
      <c r="AF44" s="19" t="s">
        <v>79</v>
      </c>
      <c r="AI44" s="102" t="s">
        <v>1229</v>
      </c>
      <c r="AJ44" s="95" t="s">
        <v>1229</v>
      </c>
      <c r="AK44" s="7" t="s">
        <v>99</v>
      </c>
      <c r="AQ44" s="103" t="s">
        <v>1229</v>
      </c>
      <c r="AR44" s="103" t="s">
        <v>1229</v>
      </c>
      <c r="AT44" s="15" t="s">
        <v>66</v>
      </c>
      <c r="AU44" s="11" t="s">
        <v>155</v>
      </c>
      <c r="AV44" s="86" t="s">
        <v>1180</v>
      </c>
      <c r="AX44" s="11" t="s">
        <v>144</v>
      </c>
      <c r="AY44" s="11" t="s">
        <v>59</v>
      </c>
      <c r="AZ44" s="11" t="s">
        <v>397</v>
      </c>
      <c r="BC44" s="12">
        <v>45923.626582166042</v>
      </c>
      <c r="BD44" s="12">
        <v>45923.631982967243</v>
      </c>
      <c r="BE44" s="12">
        <v>45923.631908563773</v>
      </c>
    </row>
    <row r="45" spans="1:57" ht="15" customHeight="1" x14ac:dyDescent="0.3">
      <c r="A45" s="141">
        <v>44</v>
      </c>
      <c r="B45" s="39" t="s">
        <v>1177</v>
      </c>
      <c r="C45" s="95" t="s">
        <v>1177</v>
      </c>
      <c r="D45" s="95" t="s">
        <v>1177</v>
      </c>
      <c r="E45" s="95" t="s">
        <v>1177</v>
      </c>
      <c r="F45" s="95" t="s">
        <v>1177</v>
      </c>
      <c r="G45" s="95" t="s">
        <v>1177</v>
      </c>
      <c r="H45" s="95" t="s">
        <v>1177</v>
      </c>
      <c r="I45" s="95" t="s">
        <v>1177</v>
      </c>
      <c r="J45" s="95" t="s">
        <v>1177</v>
      </c>
      <c r="K45" s="95" t="s">
        <v>1177</v>
      </c>
      <c r="L45" s="95" t="s">
        <v>1177</v>
      </c>
      <c r="M45" s="95" t="s">
        <v>1177</v>
      </c>
      <c r="N45" s="95" t="s">
        <v>1177</v>
      </c>
      <c r="O45" s="95" t="s">
        <v>1177</v>
      </c>
      <c r="P45" s="95" t="s">
        <v>1177</v>
      </c>
      <c r="Q45" s="95" t="s">
        <v>1177</v>
      </c>
      <c r="R45" s="95" t="s">
        <v>1177</v>
      </c>
      <c r="S45" s="95" t="s">
        <v>1177</v>
      </c>
      <c r="U45" s="102" t="s">
        <v>1229</v>
      </c>
      <c r="V45" s="102" t="s">
        <v>1229</v>
      </c>
      <c r="W45" s="102" t="s">
        <v>1229</v>
      </c>
      <c r="X45" s="102" t="s">
        <v>1229</v>
      </c>
      <c r="Y45" s="103" t="s">
        <v>1233</v>
      </c>
      <c r="AA45" s="104" t="s">
        <v>1244</v>
      </c>
      <c r="AB45" s="105" t="s">
        <v>1229</v>
      </c>
      <c r="AC45" s="105" t="s">
        <v>1229</v>
      </c>
      <c r="AD45" s="18" t="s">
        <v>63</v>
      </c>
      <c r="AE45" s="18" t="s">
        <v>73</v>
      </c>
      <c r="AI45" s="102" t="s">
        <v>1229</v>
      </c>
      <c r="AJ45" s="95" t="s">
        <v>1229</v>
      </c>
      <c r="AK45" s="7" t="s">
        <v>99</v>
      </c>
      <c r="AL45" s="7" t="s">
        <v>80</v>
      </c>
      <c r="AQ45" s="103" t="s">
        <v>1229</v>
      </c>
      <c r="AR45" s="103" t="s">
        <v>1229</v>
      </c>
      <c r="AT45" s="15" t="s">
        <v>66</v>
      </c>
      <c r="AU45" s="11" t="s">
        <v>155</v>
      </c>
      <c r="AV45" s="86" t="s">
        <v>1180</v>
      </c>
      <c r="AX45" s="11" t="s">
        <v>144</v>
      </c>
      <c r="AY45" s="11" t="s">
        <v>59</v>
      </c>
      <c r="AZ45" s="11" t="s">
        <v>398</v>
      </c>
      <c r="BC45" s="12">
        <v>45923.626112175982</v>
      </c>
      <c r="BD45" s="12">
        <v>45923.632544245127</v>
      </c>
      <c r="BE45" s="12">
        <v>45923.632439311761</v>
      </c>
    </row>
    <row r="46" spans="1:57" ht="15" customHeight="1" x14ac:dyDescent="0.3">
      <c r="A46" s="141">
        <v>45</v>
      </c>
      <c r="B46" s="39" t="s">
        <v>1177</v>
      </c>
      <c r="C46" s="95" t="s">
        <v>1177</v>
      </c>
      <c r="D46" s="95" t="s">
        <v>1179</v>
      </c>
      <c r="E46" s="95" t="s">
        <v>1177</v>
      </c>
      <c r="F46" s="95" t="s">
        <v>1177</v>
      </c>
      <c r="G46" s="95" t="s">
        <v>1177</v>
      </c>
      <c r="H46" s="95" t="s">
        <v>1177</v>
      </c>
      <c r="I46" s="95" t="s">
        <v>1177</v>
      </c>
      <c r="J46" s="95" t="s">
        <v>1177</v>
      </c>
      <c r="K46" s="95" t="s">
        <v>1177</v>
      </c>
      <c r="L46" s="95" t="s">
        <v>1177</v>
      </c>
      <c r="M46" s="95" t="s">
        <v>1177</v>
      </c>
      <c r="N46" s="95" t="s">
        <v>1179</v>
      </c>
      <c r="O46" s="95" t="s">
        <v>1177</v>
      </c>
      <c r="P46" s="95" t="s">
        <v>1177</v>
      </c>
      <c r="Q46" s="95" t="s">
        <v>1177</v>
      </c>
      <c r="R46" s="95" t="s">
        <v>1177</v>
      </c>
      <c r="S46" s="95" t="s">
        <v>1177</v>
      </c>
      <c r="U46" s="102" t="s">
        <v>1231</v>
      </c>
      <c r="V46" s="102" t="s">
        <v>1229</v>
      </c>
      <c r="W46" s="102" t="s">
        <v>1229</v>
      </c>
      <c r="X46" s="102" t="s">
        <v>1231</v>
      </c>
      <c r="Y46" s="103" t="s">
        <v>1233</v>
      </c>
      <c r="AA46" s="104" t="s">
        <v>1245</v>
      </c>
      <c r="AB46" s="105" t="s">
        <v>1231</v>
      </c>
      <c r="AC46" s="105" t="s">
        <v>1231</v>
      </c>
      <c r="AD46" s="18" t="s">
        <v>63</v>
      </c>
      <c r="AI46" s="102" t="s">
        <v>1229</v>
      </c>
      <c r="AJ46" s="95" t="s">
        <v>1229</v>
      </c>
      <c r="AK46" s="7" t="s">
        <v>99</v>
      </c>
      <c r="AL46" s="7" t="s">
        <v>80</v>
      </c>
      <c r="AQ46" s="103" t="s">
        <v>1229</v>
      </c>
      <c r="AR46" s="103" t="s">
        <v>1231</v>
      </c>
      <c r="AT46" s="15" t="s">
        <v>66</v>
      </c>
      <c r="AU46" s="11" t="s">
        <v>155</v>
      </c>
      <c r="AV46" s="86" t="s">
        <v>1180</v>
      </c>
      <c r="AX46" s="11" t="s">
        <v>109</v>
      </c>
      <c r="AY46" s="11" t="s">
        <v>59</v>
      </c>
      <c r="AZ46" s="11" t="s">
        <v>399</v>
      </c>
      <c r="BC46" s="12">
        <v>45923.626241848127</v>
      </c>
      <c r="BD46" s="12">
        <v>45923.632577441589</v>
      </c>
      <c r="BE46" s="12">
        <v>45923.63252305831</v>
      </c>
    </row>
    <row r="47" spans="1:57" ht="15" customHeight="1" x14ac:dyDescent="0.3">
      <c r="A47" s="141">
        <v>46</v>
      </c>
      <c r="B47" s="39" t="s">
        <v>1177</v>
      </c>
      <c r="C47" s="95" t="s">
        <v>1177</v>
      </c>
      <c r="D47" s="95" t="s">
        <v>1177</v>
      </c>
      <c r="E47" s="95" t="s">
        <v>1177</v>
      </c>
      <c r="F47" s="95" t="s">
        <v>1177</v>
      </c>
      <c r="G47" s="95" t="s">
        <v>1177</v>
      </c>
      <c r="H47" s="95" t="s">
        <v>1177</v>
      </c>
      <c r="I47" s="95" t="s">
        <v>1177</v>
      </c>
      <c r="J47" s="95" t="s">
        <v>1177</v>
      </c>
      <c r="K47" s="95" t="s">
        <v>1179</v>
      </c>
      <c r="L47" s="95" t="s">
        <v>1177</v>
      </c>
      <c r="M47" s="95" t="s">
        <v>1177</v>
      </c>
      <c r="N47" s="95" t="s">
        <v>1177</v>
      </c>
      <c r="O47" s="95" t="s">
        <v>1179</v>
      </c>
      <c r="P47" s="95" t="s">
        <v>1177</v>
      </c>
      <c r="Q47" s="95" t="s">
        <v>1179</v>
      </c>
      <c r="R47" s="95" t="s">
        <v>1177</v>
      </c>
      <c r="S47" s="95" t="s">
        <v>1177</v>
      </c>
      <c r="U47" s="102" t="s">
        <v>1229</v>
      </c>
      <c r="V47" s="102" t="s">
        <v>1229</v>
      </c>
      <c r="W47" s="102" t="s">
        <v>1231</v>
      </c>
      <c r="X47" s="102" t="s">
        <v>1231</v>
      </c>
      <c r="Y47" s="103" t="s">
        <v>1233</v>
      </c>
      <c r="AA47" s="104" t="s">
        <v>1245</v>
      </c>
      <c r="AB47" s="105" t="s">
        <v>1229</v>
      </c>
      <c r="AC47" s="105" t="s">
        <v>1229</v>
      </c>
      <c r="AD47" s="18" t="s">
        <v>63</v>
      </c>
      <c r="AI47" s="102" t="s">
        <v>1229</v>
      </c>
      <c r="AJ47" s="95" t="s">
        <v>1229</v>
      </c>
      <c r="AK47" s="7" t="s">
        <v>99</v>
      </c>
      <c r="AQ47" s="103" t="s">
        <v>1229</v>
      </c>
      <c r="AR47" s="103" t="s">
        <v>1229</v>
      </c>
      <c r="AT47" s="15" t="s">
        <v>66</v>
      </c>
      <c r="AU47" s="11" t="s">
        <v>155</v>
      </c>
      <c r="AV47" s="86" t="s">
        <v>1180</v>
      </c>
      <c r="AX47" s="11" t="s">
        <v>144</v>
      </c>
      <c r="AY47" s="11" t="s">
        <v>59</v>
      </c>
      <c r="AZ47" s="11" t="s">
        <v>400</v>
      </c>
      <c r="BC47" s="12">
        <v>45923.626304182071</v>
      </c>
      <c r="BD47" s="12">
        <v>45923.632697300382</v>
      </c>
      <c r="BE47" s="12">
        <v>45923.632531342533</v>
      </c>
    </row>
    <row r="48" spans="1:57" ht="15" customHeight="1" x14ac:dyDescent="0.3">
      <c r="A48" s="141">
        <v>47</v>
      </c>
      <c r="B48" s="39" t="s">
        <v>1177</v>
      </c>
      <c r="C48" s="95" t="s">
        <v>1177</v>
      </c>
      <c r="D48" s="95" t="s">
        <v>1177</v>
      </c>
      <c r="E48" s="95" t="s">
        <v>1177</v>
      </c>
      <c r="F48" s="95" t="s">
        <v>1177</v>
      </c>
      <c r="G48" s="95" t="s">
        <v>1177</v>
      </c>
      <c r="H48" s="95" t="s">
        <v>1177</v>
      </c>
      <c r="I48" s="95" t="s">
        <v>1177</v>
      </c>
      <c r="J48" s="95" t="s">
        <v>1177</v>
      </c>
      <c r="K48" s="95" t="s">
        <v>1177</v>
      </c>
      <c r="L48" s="95" t="s">
        <v>1177</v>
      </c>
      <c r="M48" s="95" t="s">
        <v>1177</v>
      </c>
      <c r="N48" s="95" t="s">
        <v>1177</v>
      </c>
      <c r="O48" s="95" t="s">
        <v>1177</v>
      </c>
      <c r="P48" s="95" t="s">
        <v>1177</v>
      </c>
      <c r="Q48" s="95" t="s">
        <v>1177</v>
      </c>
      <c r="R48" s="95" t="s">
        <v>1177</v>
      </c>
      <c r="S48" s="95" t="s">
        <v>1177</v>
      </c>
      <c r="T48" s="25" t="s">
        <v>401</v>
      </c>
      <c r="U48" s="102" t="s">
        <v>1229</v>
      </c>
      <c r="V48" s="102" t="s">
        <v>1231</v>
      </c>
      <c r="W48" s="102" t="s">
        <v>1229</v>
      </c>
      <c r="X48" s="102" t="s">
        <v>1230</v>
      </c>
      <c r="Y48" s="103" t="s">
        <v>1234</v>
      </c>
      <c r="AA48" s="104" t="s">
        <v>1244</v>
      </c>
      <c r="AB48" s="105" t="s">
        <v>1230</v>
      </c>
      <c r="AC48" s="105" t="s">
        <v>1229</v>
      </c>
      <c r="AD48" s="18" t="s">
        <v>63</v>
      </c>
      <c r="AE48" s="18" t="s">
        <v>73</v>
      </c>
      <c r="AI48" s="102" t="s">
        <v>1230</v>
      </c>
      <c r="AJ48" s="95" t="s">
        <v>1229</v>
      </c>
      <c r="AK48" s="7" t="s">
        <v>99</v>
      </c>
      <c r="AL48" s="7" t="s">
        <v>80</v>
      </c>
      <c r="AM48" s="36" t="s">
        <v>64</v>
      </c>
      <c r="AQ48" s="103" t="s">
        <v>1229</v>
      </c>
      <c r="AR48" s="103" t="s">
        <v>1229</v>
      </c>
      <c r="AT48" s="15" t="s">
        <v>66</v>
      </c>
      <c r="AU48" s="11" t="s">
        <v>155</v>
      </c>
      <c r="AV48" s="86" t="s">
        <v>1180</v>
      </c>
      <c r="AX48" s="11" t="s">
        <v>144</v>
      </c>
      <c r="AY48" s="11" t="s">
        <v>59</v>
      </c>
      <c r="AZ48" s="11" t="s">
        <v>402</v>
      </c>
      <c r="BC48" s="12">
        <v>45923.626244876272</v>
      </c>
      <c r="BD48" s="12">
        <v>45923.633085836052</v>
      </c>
      <c r="BE48" s="12">
        <v>45923.633030456753</v>
      </c>
    </row>
    <row r="49" spans="1:57" ht="15" customHeight="1" x14ac:dyDescent="0.3">
      <c r="A49" s="141">
        <v>48</v>
      </c>
      <c r="B49" s="39" t="s">
        <v>1177</v>
      </c>
      <c r="C49" s="95" t="s">
        <v>1177</v>
      </c>
      <c r="D49" s="95" t="s">
        <v>1177</v>
      </c>
      <c r="E49" s="95" t="s">
        <v>1177</v>
      </c>
      <c r="F49" s="95" t="s">
        <v>1177</v>
      </c>
      <c r="G49" s="95" t="s">
        <v>1177</v>
      </c>
      <c r="H49" s="95" t="s">
        <v>1177</v>
      </c>
      <c r="I49" s="95" t="s">
        <v>1177</v>
      </c>
      <c r="J49" s="95" t="s">
        <v>1177</v>
      </c>
      <c r="K49" s="95" t="s">
        <v>1177</v>
      </c>
      <c r="L49" s="95" t="s">
        <v>1177</v>
      </c>
      <c r="M49" s="95" t="s">
        <v>1177</v>
      </c>
      <c r="N49" s="95" t="s">
        <v>1177</v>
      </c>
      <c r="O49" s="95" t="s">
        <v>1177</v>
      </c>
      <c r="P49" s="95" t="s">
        <v>1177</v>
      </c>
      <c r="Q49" s="95" t="s">
        <v>1177</v>
      </c>
      <c r="R49" s="95" t="s">
        <v>1177</v>
      </c>
      <c r="S49" s="95" t="s">
        <v>1177</v>
      </c>
      <c r="T49" s="25" t="s">
        <v>403</v>
      </c>
      <c r="U49" s="102" t="s">
        <v>1229</v>
      </c>
      <c r="V49" s="102" t="s">
        <v>1231</v>
      </c>
      <c r="W49" s="102" t="s">
        <v>1231</v>
      </c>
      <c r="X49" s="102" t="s">
        <v>1230</v>
      </c>
      <c r="Y49" s="103" t="s">
        <v>1234</v>
      </c>
      <c r="AA49" s="104" t="s">
        <v>1243</v>
      </c>
      <c r="AB49" s="105" t="s">
        <v>1229</v>
      </c>
      <c r="AC49" s="105" t="s">
        <v>1231</v>
      </c>
      <c r="AF49" s="19" t="s">
        <v>79</v>
      </c>
      <c r="AI49" s="102" t="s">
        <v>1231</v>
      </c>
      <c r="AJ49" s="95" t="s">
        <v>1231</v>
      </c>
      <c r="AL49" s="7" t="s">
        <v>80</v>
      </c>
      <c r="AM49" s="36" t="s">
        <v>64</v>
      </c>
      <c r="AQ49" s="103" t="s">
        <v>1231</v>
      </c>
      <c r="AR49" s="103" t="s">
        <v>1231</v>
      </c>
      <c r="AT49" s="15" t="s">
        <v>66</v>
      </c>
      <c r="AU49" s="11" t="s">
        <v>155</v>
      </c>
      <c r="AV49" s="86" t="s">
        <v>1180</v>
      </c>
      <c r="AX49" s="11" t="s">
        <v>144</v>
      </c>
      <c r="AY49" s="11" t="s">
        <v>59</v>
      </c>
      <c r="AZ49" s="11" t="s">
        <v>404</v>
      </c>
      <c r="BC49" s="12">
        <v>45923.626123414841</v>
      </c>
      <c r="BD49" s="12">
        <v>45923.633579708643</v>
      </c>
      <c r="BE49" s="12">
        <v>45923.633490941618</v>
      </c>
    </row>
    <row r="50" spans="1:57" ht="15" customHeight="1" x14ac:dyDescent="0.3">
      <c r="A50" s="141">
        <v>49</v>
      </c>
      <c r="B50" s="39" t="s">
        <v>1177</v>
      </c>
      <c r="C50" s="95" t="s">
        <v>1177</v>
      </c>
      <c r="D50" s="95" t="s">
        <v>1177</v>
      </c>
      <c r="E50" s="95" t="s">
        <v>1177</v>
      </c>
      <c r="F50" s="95" t="s">
        <v>1177</v>
      </c>
      <c r="G50" s="95" t="s">
        <v>1177</v>
      </c>
      <c r="H50" s="95" t="s">
        <v>1177</v>
      </c>
      <c r="I50" s="95" t="s">
        <v>1177</v>
      </c>
      <c r="J50" s="95" t="s">
        <v>1177</v>
      </c>
      <c r="K50" s="95" t="s">
        <v>1177</v>
      </c>
      <c r="L50" s="95" t="s">
        <v>1177</v>
      </c>
      <c r="M50" s="95" t="s">
        <v>1177</v>
      </c>
      <c r="N50" s="95" t="s">
        <v>1177</v>
      </c>
      <c r="O50" s="95" t="s">
        <v>1177</v>
      </c>
      <c r="P50" s="95" t="s">
        <v>1177</v>
      </c>
      <c r="Q50" s="95" t="s">
        <v>1177</v>
      </c>
      <c r="R50" s="95" t="s">
        <v>1177</v>
      </c>
      <c r="S50" s="95" t="s">
        <v>1177</v>
      </c>
      <c r="U50" s="102" t="s">
        <v>1229</v>
      </c>
      <c r="V50" s="102" t="s">
        <v>1229</v>
      </c>
      <c r="W50" s="102" t="s">
        <v>1231</v>
      </c>
      <c r="X50" s="102" t="s">
        <v>1231</v>
      </c>
      <c r="Y50" s="103" t="s">
        <v>1233</v>
      </c>
      <c r="AA50" s="104" t="s">
        <v>1245</v>
      </c>
      <c r="AB50" s="105" t="s">
        <v>1229</v>
      </c>
      <c r="AC50" s="105" t="s">
        <v>1231</v>
      </c>
      <c r="AF50" s="19" t="s">
        <v>79</v>
      </c>
      <c r="AI50" s="102" t="s">
        <v>1231</v>
      </c>
      <c r="AJ50" s="95" t="s">
        <v>1231</v>
      </c>
      <c r="AK50" s="7" t="s">
        <v>99</v>
      </c>
      <c r="AQ50" s="103" t="s">
        <v>1229</v>
      </c>
      <c r="AR50" s="103" t="s">
        <v>1229</v>
      </c>
      <c r="AT50" s="15" t="s">
        <v>66</v>
      </c>
      <c r="AU50" s="11" t="s">
        <v>155</v>
      </c>
      <c r="AV50" s="86" t="s">
        <v>1180</v>
      </c>
      <c r="AX50" s="11" t="s">
        <v>144</v>
      </c>
      <c r="AY50" s="11" t="s">
        <v>60</v>
      </c>
      <c r="AZ50" s="11" t="s">
        <v>405</v>
      </c>
      <c r="BA50" s="11">
        <v>32063344</v>
      </c>
      <c r="BC50" s="12">
        <v>45923.62607165752</v>
      </c>
      <c r="BD50" s="12">
        <v>45923.633629156022</v>
      </c>
      <c r="BE50" s="12">
        <v>45923.633545683573</v>
      </c>
    </row>
    <row r="51" spans="1:57" ht="15" customHeight="1" x14ac:dyDescent="0.3">
      <c r="A51" s="141">
        <v>50</v>
      </c>
      <c r="B51" s="39" t="s">
        <v>1177</v>
      </c>
      <c r="C51" s="95" t="s">
        <v>1177</v>
      </c>
      <c r="D51" s="95" t="s">
        <v>1177</v>
      </c>
      <c r="E51" s="95" t="s">
        <v>1177</v>
      </c>
      <c r="F51" s="95" t="s">
        <v>1177</v>
      </c>
      <c r="G51" s="95" t="s">
        <v>1177</v>
      </c>
      <c r="H51" s="95" t="s">
        <v>1177</v>
      </c>
      <c r="I51" s="95" t="s">
        <v>1177</v>
      </c>
      <c r="J51" s="95" t="s">
        <v>1177</v>
      </c>
      <c r="K51" s="95" t="s">
        <v>1177</v>
      </c>
      <c r="L51" s="95" t="s">
        <v>1177</v>
      </c>
      <c r="M51" s="95" t="s">
        <v>1177</v>
      </c>
      <c r="N51" s="95" t="s">
        <v>1179</v>
      </c>
      <c r="O51" s="95" t="s">
        <v>1177</v>
      </c>
      <c r="P51" s="95" t="s">
        <v>1177</v>
      </c>
      <c r="Q51" s="95" t="s">
        <v>1177</v>
      </c>
      <c r="R51" s="95" t="s">
        <v>1179</v>
      </c>
      <c r="S51" s="95" t="s">
        <v>1177</v>
      </c>
      <c r="U51" s="102" t="s">
        <v>1229</v>
      </c>
      <c r="V51" s="102" t="s">
        <v>1231</v>
      </c>
      <c r="W51" s="102" t="s">
        <v>1231</v>
      </c>
      <c r="X51" s="102" t="s">
        <v>1229</v>
      </c>
      <c r="Y51" s="103" t="s">
        <v>1236</v>
      </c>
      <c r="AA51" s="104" t="s">
        <v>1244</v>
      </c>
      <c r="AB51" s="105" t="s">
        <v>1231</v>
      </c>
      <c r="AC51" s="105" t="s">
        <v>1231</v>
      </c>
      <c r="AE51" s="18" t="s">
        <v>73</v>
      </c>
      <c r="AI51" s="102" t="s">
        <v>1229</v>
      </c>
      <c r="AJ51" s="95" t="s">
        <v>1229</v>
      </c>
      <c r="AL51" s="7" t="s">
        <v>80</v>
      </c>
      <c r="AM51" s="36" t="s">
        <v>64</v>
      </c>
      <c r="AQ51" s="103" t="s">
        <v>1229</v>
      </c>
      <c r="AR51" s="103" t="s">
        <v>1230</v>
      </c>
      <c r="AT51" s="15" t="s">
        <v>66</v>
      </c>
      <c r="AU51" s="11" t="s">
        <v>155</v>
      </c>
      <c r="AV51" s="86" t="s">
        <v>1180</v>
      </c>
      <c r="AX51" s="11" t="s">
        <v>144</v>
      </c>
      <c r="AY51" s="11" t="s">
        <v>59</v>
      </c>
      <c r="AZ51" s="11" t="s">
        <v>406</v>
      </c>
      <c r="BC51" s="12">
        <v>45923.626154547659</v>
      </c>
      <c r="BD51" s="12">
        <v>45923.633757185104</v>
      </c>
      <c r="BE51" s="12">
        <v>45923.633663392313</v>
      </c>
    </row>
    <row r="52" spans="1:57" ht="15" customHeight="1" x14ac:dyDescent="0.3">
      <c r="A52" s="141">
        <v>51</v>
      </c>
      <c r="B52" s="39" t="s">
        <v>1177</v>
      </c>
      <c r="C52" s="95" t="s">
        <v>1177</v>
      </c>
      <c r="D52" s="95" t="s">
        <v>1177</v>
      </c>
      <c r="E52" s="95" t="s">
        <v>1177</v>
      </c>
      <c r="F52" s="95" t="s">
        <v>1177</v>
      </c>
      <c r="G52" s="95" t="s">
        <v>1177</v>
      </c>
      <c r="H52" s="95" t="s">
        <v>1177</v>
      </c>
      <c r="I52" s="95" t="s">
        <v>1177</v>
      </c>
      <c r="J52" s="95" t="s">
        <v>1177</v>
      </c>
      <c r="K52" s="95" t="s">
        <v>1177</v>
      </c>
      <c r="L52" s="95" t="s">
        <v>1177</v>
      </c>
      <c r="M52" s="95" t="s">
        <v>1177</v>
      </c>
      <c r="N52" s="95" t="s">
        <v>1177</v>
      </c>
      <c r="O52" s="95" t="s">
        <v>1177</v>
      </c>
      <c r="P52" s="95" t="s">
        <v>1177</v>
      </c>
      <c r="Q52" s="95" t="s">
        <v>1177</v>
      </c>
      <c r="R52" s="95" t="s">
        <v>1177</v>
      </c>
      <c r="S52" s="95" t="s">
        <v>1177</v>
      </c>
      <c r="U52" s="102" t="s">
        <v>1229</v>
      </c>
      <c r="V52" s="102" t="s">
        <v>1229</v>
      </c>
      <c r="W52" s="102" t="s">
        <v>1229</v>
      </c>
      <c r="X52" s="102" t="s">
        <v>1230</v>
      </c>
      <c r="Y52" s="103" t="s">
        <v>1236</v>
      </c>
      <c r="AA52" s="104" t="s">
        <v>1247</v>
      </c>
      <c r="AB52" s="105" t="s">
        <v>1229</v>
      </c>
      <c r="AC52" s="105" t="s">
        <v>1230</v>
      </c>
      <c r="AD52" s="18" t="s">
        <v>63</v>
      </c>
      <c r="AI52" s="102" t="s">
        <v>1229</v>
      </c>
      <c r="AJ52" s="95" t="s">
        <v>1231</v>
      </c>
      <c r="AL52" s="7" t="s">
        <v>80</v>
      </c>
      <c r="AQ52" s="103" t="s">
        <v>1229</v>
      </c>
      <c r="AR52" s="103" t="s">
        <v>1229</v>
      </c>
      <c r="AT52" s="15" t="s">
        <v>66</v>
      </c>
      <c r="AU52" s="11" t="s">
        <v>155</v>
      </c>
      <c r="AV52" s="86" t="s">
        <v>1180</v>
      </c>
      <c r="AX52" s="11" t="s">
        <v>144</v>
      </c>
      <c r="AY52" s="11" t="s">
        <v>59</v>
      </c>
      <c r="AZ52" s="11" t="s">
        <v>407</v>
      </c>
      <c r="BC52" s="12">
        <v>45923.62613191735</v>
      </c>
      <c r="BD52" s="12">
        <v>45923.633795908267</v>
      </c>
      <c r="BE52" s="12">
        <v>45923.633573650681</v>
      </c>
    </row>
    <row r="53" spans="1:57" ht="15" customHeight="1" x14ac:dyDescent="0.3">
      <c r="A53" s="141">
        <v>52</v>
      </c>
      <c r="B53" s="39" t="s">
        <v>1177</v>
      </c>
      <c r="C53" s="95" t="s">
        <v>1177</v>
      </c>
      <c r="D53" s="95" t="s">
        <v>1177</v>
      </c>
      <c r="E53" s="95" t="s">
        <v>1177</v>
      </c>
      <c r="F53" s="95" t="s">
        <v>1177</v>
      </c>
      <c r="G53" s="95" t="s">
        <v>1177</v>
      </c>
      <c r="H53" s="95" t="s">
        <v>1177</v>
      </c>
      <c r="I53" s="95" t="s">
        <v>1177</v>
      </c>
      <c r="J53" s="95" t="s">
        <v>1177</v>
      </c>
      <c r="K53" s="95" t="s">
        <v>1177</v>
      </c>
      <c r="L53" s="95" t="s">
        <v>1177</v>
      </c>
      <c r="M53" s="95" t="s">
        <v>1177</v>
      </c>
      <c r="N53" s="95" t="s">
        <v>1179</v>
      </c>
      <c r="O53" s="95" t="s">
        <v>1177</v>
      </c>
      <c r="P53" s="95" t="s">
        <v>1177</v>
      </c>
      <c r="Q53" s="95" t="s">
        <v>1177</v>
      </c>
      <c r="R53" s="95" t="s">
        <v>1177</v>
      </c>
      <c r="S53" s="95" t="s">
        <v>1177</v>
      </c>
      <c r="U53" s="102" t="s">
        <v>1229</v>
      </c>
      <c r="V53" s="102" t="s">
        <v>1229</v>
      </c>
      <c r="W53" s="102" t="s">
        <v>1229</v>
      </c>
      <c r="X53" s="102" t="s">
        <v>1231</v>
      </c>
      <c r="Y53" s="103" t="s">
        <v>1233</v>
      </c>
      <c r="AA53" s="104" t="s">
        <v>1243</v>
      </c>
      <c r="AB53" s="105" t="s">
        <v>1229</v>
      </c>
      <c r="AC53" s="105" t="s">
        <v>1229</v>
      </c>
      <c r="AE53" s="18" t="s">
        <v>73</v>
      </c>
      <c r="AI53" s="102" t="s">
        <v>1229</v>
      </c>
      <c r="AJ53" s="95" t="s">
        <v>1229</v>
      </c>
      <c r="AK53" s="7" t="s">
        <v>99</v>
      </c>
      <c r="AL53" s="7" t="s">
        <v>80</v>
      </c>
      <c r="AM53" s="36" t="s">
        <v>64</v>
      </c>
      <c r="AQ53" s="103" t="s">
        <v>1229</v>
      </c>
      <c r="AR53" s="103" t="s">
        <v>1229</v>
      </c>
      <c r="AT53" s="15" t="s">
        <v>66</v>
      </c>
      <c r="AU53" s="11" t="s">
        <v>155</v>
      </c>
      <c r="AV53" s="86" t="s">
        <v>1180</v>
      </c>
      <c r="AX53" s="11" t="s">
        <v>144</v>
      </c>
      <c r="AY53" s="11" t="s">
        <v>59</v>
      </c>
      <c r="AZ53" s="11" t="s">
        <v>408</v>
      </c>
      <c r="BC53" s="12">
        <v>45923.626165476009</v>
      </c>
      <c r="BD53" s="12">
        <v>45923.63385585104</v>
      </c>
      <c r="BE53" s="12">
        <v>45923.633800692944</v>
      </c>
    </row>
    <row r="54" spans="1:57" ht="15" customHeight="1" x14ac:dyDescent="0.3">
      <c r="A54" s="141">
        <v>53</v>
      </c>
      <c r="B54" s="39" t="s">
        <v>1177</v>
      </c>
      <c r="C54" s="95" t="s">
        <v>1177</v>
      </c>
      <c r="D54" s="95" t="s">
        <v>1177</v>
      </c>
      <c r="E54" s="95" t="s">
        <v>1177</v>
      </c>
      <c r="F54" s="95" t="s">
        <v>1177</v>
      </c>
      <c r="G54" s="95" t="s">
        <v>1177</v>
      </c>
      <c r="H54" s="95" t="s">
        <v>1177</v>
      </c>
      <c r="I54" s="95" t="s">
        <v>1177</v>
      </c>
      <c r="J54" s="95" t="s">
        <v>1177</v>
      </c>
      <c r="K54" s="95" t="s">
        <v>1177</v>
      </c>
      <c r="L54" s="95" t="s">
        <v>1177</v>
      </c>
      <c r="M54" s="95" t="s">
        <v>1177</v>
      </c>
      <c r="N54" s="95" t="s">
        <v>1177</v>
      </c>
      <c r="O54" s="95" t="s">
        <v>1177</v>
      </c>
      <c r="P54" s="95" t="s">
        <v>1177</v>
      </c>
      <c r="Q54" s="95" t="s">
        <v>1177</v>
      </c>
      <c r="R54" s="95" t="s">
        <v>1177</v>
      </c>
      <c r="S54" s="95" t="s">
        <v>1177</v>
      </c>
      <c r="U54" s="102" t="s">
        <v>1229</v>
      </c>
      <c r="V54" s="102" t="s">
        <v>1229</v>
      </c>
      <c r="W54" s="102" t="s">
        <v>1231</v>
      </c>
      <c r="X54" s="102" t="s">
        <v>1230</v>
      </c>
      <c r="Y54" s="103" t="s">
        <v>1233</v>
      </c>
      <c r="AA54" s="104" t="s">
        <v>1244</v>
      </c>
      <c r="AB54" s="105" t="s">
        <v>1229</v>
      </c>
      <c r="AC54" s="105" t="s">
        <v>1229</v>
      </c>
      <c r="AD54" s="18" t="s">
        <v>63</v>
      </c>
      <c r="AH54" s="33" t="s">
        <v>409</v>
      </c>
      <c r="AI54" s="102" t="s">
        <v>1229</v>
      </c>
      <c r="AJ54" s="95" t="s">
        <v>1229</v>
      </c>
      <c r="AK54" s="7" t="s">
        <v>99</v>
      </c>
      <c r="AQ54" s="103" t="s">
        <v>1230</v>
      </c>
      <c r="AR54" s="103" t="s">
        <v>1229</v>
      </c>
      <c r="AT54" s="15" t="s">
        <v>66</v>
      </c>
      <c r="AU54" s="11" t="s">
        <v>155</v>
      </c>
      <c r="AV54" s="86" t="s">
        <v>1180</v>
      </c>
      <c r="AX54" s="11" t="s">
        <v>144</v>
      </c>
      <c r="AY54" s="11" t="s">
        <v>59</v>
      </c>
      <c r="AZ54" s="11" t="s">
        <v>410</v>
      </c>
      <c r="BC54" s="12">
        <v>45923.62610026617</v>
      </c>
      <c r="BD54" s="12">
        <v>45923.636159122398</v>
      </c>
      <c r="BE54" s="12">
        <v>45923.636014035801</v>
      </c>
    </row>
    <row r="55" spans="1:57" ht="15" customHeight="1" x14ac:dyDescent="0.3">
      <c r="A55" s="141">
        <v>54</v>
      </c>
      <c r="B55" s="39" t="s">
        <v>1177</v>
      </c>
      <c r="C55" s="95" t="s">
        <v>1177</v>
      </c>
      <c r="D55" s="95" t="s">
        <v>1177</v>
      </c>
      <c r="E55" s="95" t="s">
        <v>1177</v>
      </c>
      <c r="F55" s="95" t="s">
        <v>1193</v>
      </c>
      <c r="G55" s="95" t="s">
        <v>1177</v>
      </c>
      <c r="H55" s="95" t="s">
        <v>1179</v>
      </c>
      <c r="I55" s="95" t="s">
        <v>1177</v>
      </c>
      <c r="J55" s="95" t="s">
        <v>1177</v>
      </c>
      <c r="K55" s="95" t="s">
        <v>1177</v>
      </c>
      <c r="L55" s="95" t="s">
        <v>1177</v>
      </c>
      <c r="M55" s="95" t="s">
        <v>1177</v>
      </c>
      <c r="N55" s="95" t="s">
        <v>1179</v>
      </c>
      <c r="O55" s="95" t="s">
        <v>1179</v>
      </c>
      <c r="P55" s="95" t="s">
        <v>1177</v>
      </c>
      <c r="Q55" s="95" t="s">
        <v>1177</v>
      </c>
      <c r="R55" s="95" t="s">
        <v>1179</v>
      </c>
      <c r="S55" s="95" t="s">
        <v>1177</v>
      </c>
      <c r="U55" s="102" t="s">
        <v>1229</v>
      </c>
      <c r="V55" s="102" t="s">
        <v>1229</v>
      </c>
      <c r="W55" s="102" t="s">
        <v>1229</v>
      </c>
      <c r="X55" s="102" t="s">
        <v>1229</v>
      </c>
      <c r="Y55" s="103" t="s">
        <v>1235</v>
      </c>
      <c r="AA55" s="104" t="s">
        <v>1244</v>
      </c>
      <c r="AB55" s="105" t="s">
        <v>1229</v>
      </c>
      <c r="AC55" s="105" t="s">
        <v>1229</v>
      </c>
      <c r="AD55" s="18" t="s">
        <v>63</v>
      </c>
      <c r="AI55" s="102" t="s">
        <v>1229</v>
      </c>
      <c r="AJ55" s="95" t="s">
        <v>1229</v>
      </c>
      <c r="AN55" s="7" t="s">
        <v>61</v>
      </c>
      <c r="AQ55" s="103" t="s">
        <v>1229</v>
      </c>
      <c r="AR55" s="103" t="s">
        <v>1229</v>
      </c>
      <c r="AT55" s="15" t="s">
        <v>66</v>
      </c>
      <c r="AU55" s="11" t="s">
        <v>155</v>
      </c>
      <c r="AV55" s="86" t="s">
        <v>1180</v>
      </c>
      <c r="AX55" s="11" t="s">
        <v>144</v>
      </c>
      <c r="AY55" s="11" t="s">
        <v>59</v>
      </c>
      <c r="AZ55" s="11" t="s">
        <v>411</v>
      </c>
      <c r="BC55" s="12">
        <v>45923.62595618068</v>
      </c>
      <c r="BD55" s="12">
        <v>45923.636312362243</v>
      </c>
      <c r="BE55" s="12">
        <v>45923.636258058752</v>
      </c>
    </row>
    <row r="56" spans="1:57" ht="15" customHeight="1" x14ac:dyDescent="0.3">
      <c r="A56" s="141">
        <v>55</v>
      </c>
      <c r="B56" s="39" t="s">
        <v>1177</v>
      </c>
      <c r="C56" s="95" t="s">
        <v>1177</v>
      </c>
      <c r="D56" s="95" t="s">
        <v>1177</v>
      </c>
      <c r="E56" s="95" t="s">
        <v>1177</v>
      </c>
      <c r="F56" s="95" t="s">
        <v>1177</v>
      </c>
      <c r="G56" s="95" t="s">
        <v>1177</v>
      </c>
      <c r="H56" s="95" t="s">
        <v>1177</v>
      </c>
      <c r="I56" s="95" t="s">
        <v>1177</v>
      </c>
      <c r="J56" s="95" t="s">
        <v>1177</v>
      </c>
      <c r="K56" s="95" t="s">
        <v>1177</v>
      </c>
      <c r="L56" s="95" t="s">
        <v>1177</v>
      </c>
      <c r="M56" s="95" t="s">
        <v>1177</v>
      </c>
      <c r="N56" s="95" t="s">
        <v>1177</v>
      </c>
      <c r="O56" s="95" t="s">
        <v>1177</v>
      </c>
      <c r="P56" s="95" t="s">
        <v>1177</v>
      </c>
      <c r="Q56" s="95" t="s">
        <v>1177</v>
      </c>
      <c r="R56" s="95" t="s">
        <v>1177</v>
      </c>
      <c r="S56" s="95" t="s">
        <v>1177</v>
      </c>
      <c r="U56" s="102" t="s">
        <v>1229</v>
      </c>
      <c r="V56" s="102" t="s">
        <v>1229</v>
      </c>
      <c r="W56" s="102" t="s">
        <v>1229</v>
      </c>
      <c r="X56" s="102" t="s">
        <v>1230</v>
      </c>
      <c r="Y56" s="103" t="s">
        <v>1233</v>
      </c>
      <c r="AA56" s="104" t="s">
        <v>1245</v>
      </c>
      <c r="AB56" s="105" t="s">
        <v>1229</v>
      </c>
      <c r="AC56" s="105" t="s">
        <v>1229</v>
      </c>
      <c r="AG56" s="19" t="s">
        <v>121</v>
      </c>
      <c r="AH56" s="33" t="s">
        <v>412</v>
      </c>
      <c r="AI56" s="102" t="s">
        <v>1230</v>
      </c>
      <c r="AJ56" s="95" t="s">
        <v>1229</v>
      </c>
      <c r="AL56" s="7" t="s">
        <v>80</v>
      </c>
      <c r="AQ56" s="103" t="s">
        <v>1229</v>
      </c>
      <c r="AR56" s="103" t="s">
        <v>1229</v>
      </c>
      <c r="AT56" s="15" t="s">
        <v>66</v>
      </c>
      <c r="AU56" s="11" t="s">
        <v>155</v>
      </c>
      <c r="AV56" s="86" t="s">
        <v>1180</v>
      </c>
      <c r="AX56" s="11" t="s">
        <v>144</v>
      </c>
      <c r="AY56" s="11" t="s">
        <v>59</v>
      </c>
      <c r="AZ56" s="11" t="s">
        <v>413</v>
      </c>
      <c r="BC56" s="12">
        <v>45923.627055905708</v>
      </c>
      <c r="BD56" s="12">
        <v>45923.637068187491</v>
      </c>
      <c r="BE56" s="12">
        <v>45923.636984893637</v>
      </c>
    </row>
    <row r="57" spans="1:57" ht="15" customHeight="1" x14ac:dyDescent="0.3">
      <c r="A57" s="141">
        <v>56</v>
      </c>
      <c r="B57" s="39" t="s">
        <v>1177</v>
      </c>
      <c r="C57" s="95" t="s">
        <v>1177</v>
      </c>
      <c r="D57" s="95" t="s">
        <v>1177</v>
      </c>
      <c r="E57" s="95" t="s">
        <v>1177</v>
      </c>
      <c r="F57" s="95" t="s">
        <v>1177</v>
      </c>
      <c r="G57" s="95" t="s">
        <v>1177</v>
      </c>
      <c r="H57" s="95" t="s">
        <v>1177</v>
      </c>
      <c r="I57" s="95" t="s">
        <v>1177</v>
      </c>
      <c r="J57" s="95" t="s">
        <v>1177</v>
      </c>
      <c r="K57" s="95" t="s">
        <v>1177</v>
      </c>
      <c r="L57" s="95" t="s">
        <v>1177</v>
      </c>
      <c r="M57" s="95" t="s">
        <v>1177</v>
      </c>
      <c r="N57" s="95" t="s">
        <v>1177</v>
      </c>
      <c r="O57" s="95" t="s">
        <v>1177</v>
      </c>
      <c r="P57" s="95" t="s">
        <v>1177</v>
      </c>
      <c r="Q57" s="95" t="s">
        <v>1177</v>
      </c>
      <c r="R57" s="95" t="s">
        <v>1177</v>
      </c>
      <c r="S57" s="95" t="s">
        <v>1177</v>
      </c>
      <c r="U57" s="102" t="s">
        <v>1229</v>
      </c>
      <c r="V57" s="102" t="s">
        <v>1229</v>
      </c>
      <c r="W57" s="102" t="s">
        <v>1231</v>
      </c>
      <c r="X57" s="102" t="s">
        <v>1230</v>
      </c>
      <c r="Y57" s="103" t="s">
        <v>1233</v>
      </c>
      <c r="AA57" s="104" t="s">
        <v>1243</v>
      </c>
      <c r="AB57" s="105" t="s">
        <v>1231</v>
      </c>
      <c r="AC57" s="105" t="s">
        <v>1229</v>
      </c>
      <c r="AD57" s="18" t="s">
        <v>63</v>
      </c>
      <c r="AI57" s="102" t="s">
        <v>1229</v>
      </c>
      <c r="AJ57" s="95" t="s">
        <v>1229</v>
      </c>
      <c r="AM57" s="36" t="s">
        <v>64</v>
      </c>
      <c r="AQ57" s="103" t="s">
        <v>1229</v>
      </c>
      <c r="AR57" s="103" t="s">
        <v>1229</v>
      </c>
      <c r="AT57" s="15" t="s">
        <v>66</v>
      </c>
      <c r="AU57" s="11" t="s">
        <v>155</v>
      </c>
      <c r="AV57" s="86" t="s">
        <v>1180</v>
      </c>
      <c r="AX57" s="11" t="s">
        <v>144</v>
      </c>
      <c r="AY57" s="11" t="s">
        <v>59</v>
      </c>
      <c r="AZ57" s="11" t="s">
        <v>414</v>
      </c>
      <c r="BC57" s="12">
        <v>45923.626086919918</v>
      </c>
      <c r="BD57" s="12">
        <v>45923.637171880233</v>
      </c>
      <c r="BE57" s="12">
        <v>45923.637059508903</v>
      </c>
    </row>
    <row r="58" spans="1:57" ht="15" customHeight="1" x14ac:dyDescent="0.3">
      <c r="A58" s="141">
        <v>57</v>
      </c>
      <c r="B58" s="39" t="s">
        <v>1177</v>
      </c>
      <c r="C58" s="95" t="s">
        <v>1177</v>
      </c>
      <c r="D58" s="95" t="s">
        <v>1177</v>
      </c>
      <c r="E58" s="95" t="s">
        <v>1177</v>
      </c>
      <c r="F58" s="95" t="s">
        <v>1177</v>
      </c>
      <c r="G58" s="95" t="s">
        <v>1177</v>
      </c>
      <c r="H58" s="95" t="s">
        <v>1177</v>
      </c>
      <c r="I58" s="95" t="s">
        <v>1177</v>
      </c>
      <c r="J58" s="95" t="s">
        <v>1177</v>
      </c>
      <c r="K58" s="95" t="s">
        <v>1177</v>
      </c>
      <c r="L58" s="95" t="s">
        <v>1177</v>
      </c>
      <c r="M58" s="95" t="s">
        <v>1177</v>
      </c>
      <c r="N58" s="95" t="s">
        <v>1179</v>
      </c>
      <c r="O58" s="95" t="s">
        <v>1177</v>
      </c>
      <c r="P58" s="95" t="s">
        <v>1177</v>
      </c>
      <c r="Q58" s="95" t="s">
        <v>1177</v>
      </c>
      <c r="R58" s="95" t="s">
        <v>1179</v>
      </c>
      <c r="S58" s="95" t="s">
        <v>1177</v>
      </c>
      <c r="U58" s="102" t="s">
        <v>1229</v>
      </c>
      <c r="V58" s="102" t="s">
        <v>1229</v>
      </c>
      <c r="W58" s="102" t="s">
        <v>1229</v>
      </c>
      <c r="X58" s="102" t="s">
        <v>1229</v>
      </c>
      <c r="Y58" s="103" t="s">
        <v>1234</v>
      </c>
      <c r="AA58" s="104" t="s">
        <v>1247</v>
      </c>
      <c r="AB58" s="105" t="s">
        <v>1229</v>
      </c>
      <c r="AC58" s="105" t="s">
        <v>1229</v>
      </c>
      <c r="AD58" s="18" t="s">
        <v>63</v>
      </c>
      <c r="AF58" s="19" t="s">
        <v>79</v>
      </c>
      <c r="AI58" s="102" t="s">
        <v>1229</v>
      </c>
      <c r="AJ58" s="95" t="s">
        <v>1229</v>
      </c>
      <c r="AK58" s="7" t="s">
        <v>99</v>
      </c>
      <c r="AQ58" s="103" t="s">
        <v>1229</v>
      </c>
      <c r="AR58" s="103" t="s">
        <v>1229</v>
      </c>
      <c r="AT58" s="15" t="s">
        <v>66</v>
      </c>
      <c r="AU58" s="11" t="s">
        <v>155</v>
      </c>
      <c r="AV58" s="86" t="s">
        <v>1180</v>
      </c>
      <c r="AX58" s="11" t="s">
        <v>144</v>
      </c>
      <c r="AY58" s="11" t="s">
        <v>59</v>
      </c>
      <c r="AZ58" s="11" t="s">
        <v>415</v>
      </c>
      <c r="BC58" s="12">
        <v>45923.626186918576</v>
      </c>
      <c r="BD58" s="12">
        <v>45923.638163684911</v>
      </c>
      <c r="BE58" s="12">
        <v>45923.638102151192</v>
      </c>
    </row>
    <row r="59" spans="1:57" ht="15" customHeight="1" x14ac:dyDescent="0.3">
      <c r="A59" s="141">
        <v>58</v>
      </c>
      <c r="B59" s="39" t="s">
        <v>1177</v>
      </c>
      <c r="C59" s="95" t="s">
        <v>1177</v>
      </c>
      <c r="D59" s="95" t="s">
        <v>1177</v>
      </c>
      <c r="E59" s="95" t="s">
        <v>1177</v>
      </c>
      <c r="F59" s="95" t="s">
        <v>1177</v>
      </c>
      <c r="G59" s="95" t="s">
        <v>1177</v>
      </c>
      <c r="H59" s="95" t="s">
        <v>1177</v>
      </c>
      <c r="I59" s="95" t="s">
        <v>1177</v>
      </c>
      <c r="J59" s="95" t="s">
        <v>1177</v>
      </c>
      <c r="K59" s="95" t="s">
        <v>1177</v>
      </c>
      <c r="L59" s="95" t="s">
        <v>1177</v>
      </c>
      <c r="M59" s="95" t="s">
        <v>1177</v>
      </c>
      <c r="N59" s="95" t="s">
        <v>1177</v>
      </c>
      <c r="O59" s="95" t="s">
        <v>1177</v>
      </c>
      <c r="P59" s="95" t="s">
        <v>1177</v>
      </c>
      <c r="Q59" s="95" t="s">
        <v>1177</v>
      </c>
      <c r="R59" s="95" t="s">
        <v>1177</v>
      </c>
      <c r="S59" s="95" t="s">
        <v>1177</v>
      </c>
      <c r="T59" s="25" t="s">
        <v>416</v>
      </c>
      <c r="U59" s="102" t="s">
        <v>1229</v>
      </c>
      <c r="V59" s="102" t="s">
        <v>1229</v>
      </c>
      <c r="W59" s="102" t="s">
        <v>1229</v>
      </c>
      <c r="X59" s="102" t="s">
        <v>1229</v>
      </c>
      <c r="Y59" s="103" t="s">
        <v>1233</v>
      </c>
      <c r="Z59" s="10" t="s">
        <v>417</v>
      </c>
      <c r="AA59" s="104" t="s">
        <v>1243</v>
      </c>
      <c r="AB59" s="105" t="s">
        <v>1229</v>
      </c>
      <c r="AC59" s="105" t="s">
        <v>1229</v>
      </c>
      <c r="AD59" s="18" t="s">
        <v>63</v>
      </c>
      <c r="AI59" s="102" t="s">
        <v>1229</v>
      </c>
      <c r="AJ59" s="95" t="s">
        <v>1229</v>
      </c>
      <c r="AM59" s="36" t="s">
        <v>64</v>
      </c>
      <c r="AO59" s="37" t="s">
        <v>121</v>
      </c>
      <c r="AP59" s="24" t="s">
        <v>418</v>
      </c>
      <c r="AQ59" s="103" t="s">
        <v>1231</v>
      </c>
      <c r="AR59" s="103" t="s">
        <v>1229</v>
      </c>
      <c r="AT59" s="15" t="s">
        <v>66</v>
      </c>
      <c r="AU59" s="11" t="s">
        <v>155</v>
      </c>
      <c r="AV59" s="86" t="s">
        <v>1180</v>
      </c>
      <c r="AX59" s="11" t="s">
        <v>144</v>
      </c>
      <c r="AY59" s="11" t="s">
        <v>59</v>
      </c>
      <c r="AZ59" s="11" t="s">
        <v>419</v>
      </c>
      <c r="BC59" s="12">
        <v>45923.626048219419</v>
      </c>
      <c r="BD59" s="12">
        <v>45923.63828442977</v>
      </c>
      <c r="BE59" s="12">
        <v>45923.638193694052</v>
      </c>
    </row>
    <row r="60" spans="1:57" ht="15" customHeight="1" x14ac:dyDescent="0.3">
      <c r="A60" s="141">
        <v>59</v>
      </c>
      <c r="B60" s="39" t="s">
        <v>1177</v>
      </c>
      <c r="C60" s="95" t="s">
        <v>1177</v>
      </c>
      <c r="D60" s="95" t="s">
        <v>1177</v>
      </c>
      <c r="E60" s="95" t="s">
        <v>1177</v>
      </c>
      <c r="F60" s="95" t="s">
        <v>1177</v>
      </c>
      <c r="G60" s="95" t="s">
        <v>1177</v>
      </c>
      <c r="H60" s="95" t="s">
        <v>1177</v>
      </c>
      <c r="I60" s="95" t="s">
        <v>1177</v>
      </c>
      <c r="J60" s="95" t="s">
        <v>1177</v>
      </c>
      <c r="K60" s="95" t="s">
        <v>1177</v>
      </c>
      <c r="L60" s="95" t="s">
        <v>1177</v>
      </c>
      <c r="M60" s="95" t="s">
        <v>1177</v>
      </c>
      <c r="N60" s="95" t="s">
        <v>1177</v>
      </c>
      <c r="O60" s="95" t="s">
        <v>1177</v>
      </c>
      <c r="P60" s="95" t="s">
        <v>1177</v>
      </c>
      <c r="Q60" s="95" t="s">
        <v>1177</v>
      </c>
      <c r="R60" s="95" t="s">
        <v>1177</v>
      </c>
      <c r="S60" s="95" t="s">
        <v>1177</v>
      </c>
      <c r="U60" s="102" t="s">
        <v>1229</v>
      </c>
      <c r="V60" s="102" t="s">
        <v>1230</v>
      </c>
      <c r="W60" s="102" t="s">
        <v>1229</v>
      </c>
      <c r="X60" s="102" t="s">
        <v>1229</v>
      </c>
      <c r="Y60" s="103" t="s">
        <v>1233</v>
      </c>
      <c r="AA60" s="104" t="s">
        <v>1243</v>
      </c>
      <c r="AB60" s="105" t="s">
        <v>1229</v>
      </c>
      <c r="AC60" s="105" t="s">
        <v>1229</v>
      </c>
      <c r="AD60" s="18" t="s">
        <v>63</v>
      </c>
      <c r="AF60" s="19" t="s">
        <v>79</v>
      </c>
      <c r="AI60" s="102" t="s">
        <v>1230</v>
      </c>
      <c r="AJ60" s="95" t="s">
        <v>1229</v>
      </c>
      <c r="AM60" s="36" t="s">
        <v>64</v>
      </c>
      <c r="AQ60" s="103" t="s">
        <v>1229</v>
      </c>
      <c r="AR60" s="103" t="s">
        <v>1229</v>
      </c>
      <c r="AT60" s="15" t="s">
        <v>66</v>
      </c>
      <c r="AU60" s="11" t="s">
        <v>868</v>
      </c>
      <c r="AV60" s="86" t="s">
        <v>1181</v>
      </c>
      <c r="AX60" s="11" t="s">
        <v>186</v>
      </c>
      <c r="AY60" s="11" t="s">
        <v>60</v>
      </c>
      <c r="AZ60" s="11" t="s">
        <v>999</v>
      </c>
      <c r="BA60" s="11">
        <v>363213576</v>
      </c>
      <c r="BC60" s="12">
        <v>45923.836188538087</v>
      </c>
      <c r="BD60" s="12">
        <v>45923.840990258097</v>
      </c>
      <c r="BE60" s="12">
        <v>45923.840910659543</v>
      </c>
    </row>
    <row r="61" spans="1:57" ht="15" customHeight="1" x14ac:dyDescent="0.3">
      <c r="A61" s="141">
        <v>60</v>
      </c>
      <c r="B61" s="39" t="s">
        <v>1177</v>
      </c>
      <c r="C61" s="95" t="s">
        <v>1177</v>
      </c>
      <c r="D61" s="95" t="s">
        <v>1177</v>
      </c>
      <c r="E61" s="95" t="s">
        <v>1177</v>
      </c>
      <c r="F61" s="95" t="s">
        <v>1177</v>
      </c>
      <c r="G61" s="95" t="s">
        <v>1177</v>
      </c>
      <c r="H61" s="95" t="s">
        <v>1177</v>
      </c>
      <c r="I61" s="95" t="s">
        <v>1177</v>
      </c>
      <c r="J61" s="95" t="s">
        <v>1177</v>
      </c>
      <c r="K61" s="95" t="s">
        <v>1177</v>
      </c>
      <c r="L61" s="95" t="s">
        <v>1177</v>
      </c>
      <c r="M61" s="95" t="s">
        <v>1177</v>
      </c>
      <c r="N61" s="95" t="s">
        <v>1177</v>
      </c>
      <c r="O61" s="95" t="s">
        <v>1177</v>
      </c>
      <c r="P61" s="95" t="s">
        <v>1177</v>
      </c>
      <c r="Q61" s="95" t="s">
        <v>1179</v>
      </c>
      <c r="R61" s="95" t="s">
        <v>1177</v>
      </c>
      <c r="S61" s="95" t="s">
        <v>1177</v>
      </c>
      <c r="U61" s="102" t="s">
        <v>1229</v>
      </c>
      <c r="V61" s="102" t="s">
        <v>1231</v>
      </c>
      <c r="W61" s="102" t="s">
        <v>1229</v>
      </c>
      <c r="X61" s="102" t="s">
        <v>1230</v>
      </c>
      <c r="Y61" s="103" t="s">
        <v>1236</v>
      </c>
      <c r="AA61" s="104" t="s">
        <v>1244</v>
      </c>
      <c r="AB61" s="105" t="s">
        <v>1229</v>
      </c>
      <c r="AC61" s="105" t="s">
        <v>1229</v>
      </c>
      <c r="AE61" s="18" t="s">
        <v>73</v>
      </c>
      <c r="AI61" s="102" t="s">
        <v>1229</v>
      </c>
      <c r="AJ61" s="95" t="s">
        <v>1229</v>
      </c>
      <c r="AM61" s="36" t="s">
        <v>64</v>
      </c>
      <c r="AQ61" s="103" t="s">
        <v>1229</v>
      </c>
      <c r="AR61" s="103" t="s">
        <v>1229</v>
      </c>
      <c r="AT61" s="15" t="s">
        <v>66</v>
      </c>
      <c r="AU61" s="11" t="s">
        <v>155</v>
      </c>
      <c r="AV61" s="86" t="s">
        <v>1180</v>
      </c>
      <c r="AX61" s="11" t="s">
        <v>144</v>
      </c>
      <c r="AY61" s="11" t="s">
        <v>59</v>
      </c>
      <c r="AZ61" s="11" t="s">
        <v>420</v>
      </c>
      <c r="BC61" s="12">
        <v>45923.853564672281</v>
      </c>
      <c r="BD61" s="12">
        <v>45923.857855836999</v>
      </c>
      <c r="BE61" s="12">
        <v>45923.857721614528</v>
      </c>
    </row>
    <row r="62" spans="1:57" ht="15" customHeight="1" x14ac:dyDescent="0.3">
      <c r="A62" s="141">
        <v>61</v>
      </c>
      <c r="B62" s="39" t="s">
        <v>1177</v>
      </c>
      <c r="C62" s="95" t="s">
        <v>1177</v>
      </c>
      <c r="D62" s="95" t="s">
        <v>1177</v>
      </c>
      <c r="E62" s="95" t="s">
        <v>1177</v>
      </c>
      <c r="F62" s="95" t="s">
        <v>1177</v>
      </c>
      <c r="G62" s="95" t="s">
        <v>1177</v>
      </c>
      <c r="H62" s="95" t="s">
        <v>1177</v>
      </c>
      <c r="I62" s="95" t="s">
        <v>1177</v>
      </c>
      <c r="J62" s="95" t="s">
        <v>1177</v>
      </c>
      <c r="K62" s="95" t="s">
        <v>1177</v>
      </c>
      <c r="L62" s="95" t="s">
        <v>1177</v>
      </c>
      <c r="M62" s="95" t="s">
        <v>1177</v>
      </c>
      <c r="N62" s="95" t="s">
        <v>1177</v>
      </c>
      <c r="O62" s="95" t="s">
        <v>1177</v>
      </c>
      <c r="P62" s="95" t="s">
        <v>1177</v>
      </c>
      <c r="Q62" s="95" t="s">
        <v>1177</v>
      </c>
      <c r="R62" s="95" t="s">
        <v>1177</v>
      </c>
      <c r="S62" s="95" t="s">
        <v>1177</v>
      </c>
      <c r="U62" s="102" t="s">
        <v>1229</v>
      </c>
      <c r="V62" s="102" t="s">
        <v>1229</v>
      </c>
      <c r="W62" s="102" t="s">
        <v>1229</v>
      </c>
      <c r="X62" s="102" t="s">
        <v>1229</v>
      </c>
      <c r="Y62" s="103" t="s">
        <v>1235</v>
      </c>
      <c r="AA62" s="104" t="s">
        <v>1244</v>
      </c>
      <c r="AB62" s="105" t="s">
        <v>1229</v>
      </c>
      <c r="AC62" s="105" t="s">
        <v>1229</v>
      </c>
      <c r="AD62" s="18" t="s">
        <v>63</v>
      </c>
      <c r="AI62" s="102" t="s">
        <v>1230</v>
      </c>
      <c r="AJ62" s="95" t="s">
        <v>1229</v>
      </c>
      <c r="AK62" s="7" t="s">
        <v>99</v>
      </c>
      <c r="AQ62" s="103" t="s">
        <v>1229</v>
      </c>
      <c r="AR62" s="103" t="s">
        <v>1229</v>
      </c>
      <c r="AT62" s="15" t="s">
        <v>66</v>
      </c>
      <c r="AU62" s="11" t="s">
        <v>1146</v>
      </c>
      <c r="AV62" s="86" t="s">
        <v>1182</v>
      </c>
      <c r="AX62" s="11" t="s">
        <v>492</v>
      </c>
      <c r="AY62" s="11" t="s">
        <v>60</v>
      </c>
      <c r="AZ62" s="11" t="s">
        <v>1147</v>
      </c>
      <c r="BA62" s="11">
        <v>611733889</v>
      </c>
      <c r="BC62" s="12">
        <v>45925.38220180948</v>
      </c>
      <c r="BD62" s="12">
        <v>45925.401881023819</v>
      </c>
      <c r="BE62" s="12">
        <v>45925.401711035891</v>
      </c>
    </row>
    <row r="63" spans="1:57" ht="15" customHeight="1" x14ac:dyDescent="0.3">
      <c r="A63" s="141">
        <v>62</v>
      </c>
      <c r="B63" s="39" t="s">
        <v>1177</v>
      </c>
      <c r="C63" s="95" t="s">
        <v>1177</v>
      </c>
      <c r="D63" s="95" t="s">
        <v>1177</v>
      </c>
      <c r="E63" s="95" t="s">
        <v>1177</v>
      </c>
      <c r="F63" s="95" t="s">
        <v>1177</v>
      </c>
      <c r="G63" s="95" t="s">
        <v>1177</v>
      </c>
      <c r="H63" s="95" t="s">
        <v>1177</v>
      </c>
      <c r="I63" s="95" t="s">
        <v>1177</v>
      </c>
      <c r="J63" s="95" t="s">
        <v>1177</v>
      </c>
      <c r="K63" s="95" t="s">
        <v>1177</v>
      </c>
      <c r="L63" s="95" t="s">
        <v>1177</v>
      </c>
      <c r="M63" s="95" t="s">
        <v>1177</v>
      </c>
      <c r="N63" s="95" t="s">
        <v>1177</v>
      </c>
      <c r="O63" s="95" t="s">
        <v>1177</v>
      </c>
      <c r="P63" s="95" t="s">
        <v>1177</v>
      </c>
      <c r="Q63" s="95" t="s">
        <v>1177</v>
      </c>
      <c r="R63" s="95" t="s">
        <v>1177</v>
      </c>
      <c r="S63" s="95" t="s">
        <v>1177</v>
      </c>
      <c r="U63" s="102" t="s">
        <v>1231</v>
      </c>
      <c r="V63" s="102" t="s">
        <v>1230</v>
      </c>
      <c r="W63" s="102" t="s">
        <v>1229</v>
      </c>
      <c r="X63" s="102" t="s">
        <v>1229</v>
      </c>
      <c r="Y63" s="103" t="s">
        <v>1233</v>
      </c>
      <c r="AA63" s="104" t="s">
        <v>1247</v>
      </c>
      <c r="AB63" s="105" t="s">
        <v>1229</v>
      </c>
      <c r="AC63" s="105" t="s">
        <v>1229</v>
      </c>
      <c r="AD63" s="18" t="s">
        <v>63</v>
      </c>
      <c r="AI63" s="102" t="s">
        <v>1231</v>
      </c>
      <c r="AJ63" s="95" t="s">
        <v>1229</v>
      </c>
      <c r="AN63" s="7" t="s">
        <v>61</v>
      </c>
      <c r="AQ63" s="103" t="s">
        <v>1229</v>
      </c>
      <c r="AR63" s="103" t="s">
        <v>1230</v>
      </c>
      <c r="AT63" s="15" t="s">
        <v>66</v>
      </c>
      <c r="AU63" s="11" t="s">
        <v>1146</v>
      </c>
      <c r="AV63" s="86" t="s">
        <v>1182</v>
      </c>
      <c r="AX63" s="11" t="s">
        <v>492</v>
      </c>
      <c r="AY63" s="11" t="s">
        <v>60</v>
      </c>
      <c r="AZ63" s="11" t="s">
        <v>1148</v>
      </c>
      <c r="BA63" s="11">
        <v>968324500</v>
      </c>
      <c r="BC63" s="12">
        <v>45925.382213744742</v>
      </c>
      <c r="BD63" s="12">
        <v>45925.401908740183</v>
      </c>
      <c r="BE63" s="12">
        <v>45925.401778483239</v>
      </c>
    </row>
    <row r="64" spans="1:57" ht="15" customHeight="1" x14ac:dyDescent="0.3">
      <c r="A64" s="141">
        <v>63</v>
      </c>
      <c r="B64" s="39" t="s">
        <v>1177</v>
      </c>
      <c r="C64" s="95" t="s">
        <v>1177</v>
      </c>
      <c r="D64" s="95" t="s">
        <v>1177</v>
      </c>
      <c r="E64" s="95" t="s">
        <v>1177</v>
      </c>
      <c r="F64" s="95" t="s">
        <v>1177</v>
      </c>
      <c r="G64" s="95" t="s">
        <v>1177</v>
      </c>
      <c r="H64" s="95" t="s">
        <v>1177</v>
      </c>
      <c r="I64" s="95" t="s">
        <v>1177</v>
      </c>
      <c r="J64" s="95" t="s">
        <v>1177</v>
      </c>
      <c r="K64" s="95" t="s">
        <v>1177</v>
      </c>
      <c r="L64" s="95" t="s">
        <v>1177</v>
      </c>
      <c r="M64" s="95" t="s">
        <v>1177</v>
      </c>
      <c r="N64" s="95" t="s">
        <v>1177</v>
      </c>
      <c r="O64" s="95" t="s">
        <v>1177</v>
      </c>
      <c r="P64" s="95" t="s">
        <v>1177</v>
      </c>
      <c r="Q64" s="95" t="s">
        <v>1177</v>
      </c>
      <c r="R64" s="95" t="s">
        <v>1177</v>
      </c>
      <c r="S64" s="95" t="s">
        <v>1177</v>
      </c>
      <c r="U64" s="102" t="s">
        <v>1229</v>
      </c>
      <c r="V64" s="102" t="s">
        <v>1229</v>
      </c>
      <c r="W64" s="102" t="s">
        <v>1229</v>
      </c>
      <c r="X64" s="102" t="s">
        <v>1229</v>
      </c>
      <c r="Y64" s="103" t="s">
        <v>1233</v>
      </c>
      <c r="AA64" s="104" t="s">
        <v>1246</v>
      </c>
      <c r="AB64" s="105" t="s">
        <v>1229</v>
      </c>
      <c r="AC64" s="105" t="s">
        <v>1229</v>
      </c>
      <c r="AD64" s="18" t="s">
        <v>63</v>
      </c>
      <c r="AI64" s="102" t="s">
        <v>1229</v>
      </c>
      <c r="AJ64" s="95" t="s">
        <v>1229</v>
      </c>
      <c r="AL64" s="7" t="s">
        <v>80</v>
      </c>
      <c r="AQ64" s="103" t="s">
        <v>1229</v>
      </c>
      <c r="AR64" s="103" t="s">
        <v>1229</v>
      </c>
      <c r="AT64" s="15" t="s">
        <v>66</v>
      </c>
      <c r="AU64" s="11" t="s">
        <v>1146</v>
      </c>
      <c r="AV64" s="86" t="s">
        <v>1182</v>
      </c>
      <c r="AX64" s="11" t="s">
        <v>492</v>
      </c>
      <c r="AY64" s="11" t="s">
        <v>60</v>
      </c>
      <c r="AZ64" s="11" t="s">
        <v>1149</v>
      </c>
      <c r="BA64" s="11">
        <v>528086967</v>
      </c>
      <c r="BC64" s="12">
        <v>45925.382218681632</v>
      </c>
      <c r="BD64" s="12">
        <v>45925.401941280747</v>
      </c>
      <c r="BE64" s="12">
        <v>45925.401404508782</v>
      </c>
    </row>
    <row r="65" spans="1:58" ht="15" customHeight="1" x14ac:dyDescent="0.3">
      <c r="A65" s="141">
        <v>64</v>
      </c>
      <c r="B65" s="39" t="s">
        <v>1177</v>
      </c>
      <c r="C65" s="95" t="s">
        <v>1177</v>
      </c>
      <c r="D65" s="95" t="s">
        <v>1177</v>
      </c>
      <c r="E65" s="95" t="s">
        <v>1177</v>
      </c>
      <c r="F65" s="95" t="s">
        <v>1177</v>
      </c>
      <c r="G65" s="95" t="s">
        <v>1177</v>
      </c>
      <c r="H65" s="95" t="s">
        <v>1177</v>
      </c>
      <c r="I65" s="95" t="s">
        <v>1177</v>
      </c>
      <c r="J65" s="95" t="s">
        <v>1177</v>
      </c>
      <c r="K65" s="95" t="s">
        <v>1177</v>
      </c>
      <c r="L65" s="95" t="s">
        <v>1177</v>
      </c>
      <c r="M65" s="95" t="s">
        <v>1179</v>
      </c>
      <c r="N65" s="95" t="s">
        <v>1177</v>
      </c>
      <c r="O65" s="95" t="s">
        <v>1177</v>
      </c>
      <c r="P65" s="95" t="s">
        <v>1177</v>
      </c>
      <c r="Q65" s="95" t="s">
        <v>1177</v>
      </c>
      <c r="R65" s="95" t="s">
        <v>1177</v>
      </c>
      <c r="S65" s="95" t="s">
        <v>1177</v>
      </c>
      <c r="U65" s="102" t="s">
        <v>1229</v>
      </c>
      <c r="V65" s="102" t="s">
        <v>1229</v>
      </c>
      <c r="W65" s="102" t="s">
        <v>1229</v>
      </c>
      <c r="X65" s="102" t="s">
        <v>1231</v>
      </c>
      <c r="Y65" s="103" t="s">
        <v>1233</v>
      </c>
      <c r="Z65" s="10" t="s">
        <v>1150</v>
      </c>
      <c r="AA65" s="104" t="s">
        <v>1243</v>
      </c>
      <c r="AB65" s="105" t="s">
        <v>1229</v>
      </c>
      <c r="AC65" s="105" t="s">
        <v>1229</v>
      </c>
      <c r="AD65" s="18" t="s">
        <v>63</v>
      </c>
      <c r="AE65" s="18" t="s">
        <v>73</v>
      </c>
      <c r="AI65" s="102" t="s">
        <v>1229</v>
      </c>
      <c r="AJ65" s="95" t="s">
        <v>1229</v>
      </c>
      <c r="AK65" s="7" t="s">
        <v>99</v>
      </c>
      <c r="AM65" s="36" t="s">
        <v>64</v>
      </c>
      <c r="AQ65" s="103" t="s">
        <v>1229</v>
      </c>
      <c r="AR65" s="103" t="s">
        <v>1229</v>
      </c>
      <c r="AT65" s="15" t="s">
        <v>66</v>
      </c>
      <c r="AU65" s="11" t="s">
        <v>1146</v>
      </c>
      <c r="AV65" s="86" t="s">
        <v>1182</v>
      </c>
      <c r="AX65" s="11" t="s">
        <v>492</v>
      </c>
      <c r="AY65" s="11" t="s">
        <v>60</v>
      </c>
      <c r="AZ65" s="11" t="s">
        <v>1151</v>
      </c>
      <c r="BA65" s="11">
        <v>199451917</v>
      </c>
      <c r="BC65" s="12">
        <v>45925.368593183091</v>
      </c>
      <c r="BD65" s="12">
        <v>45925.401972881773</v>
      </c>
      <c r="BE65" s="12">
        <v>45925.400360930267</v>
      </c>
    </row>
    <row r="66" spans="1:58" ht="15" customHeight="1" x14ac:dyDescent="0.3">
      <c r="A66" s="141">
        <v>65</v>
      </c>
      <c r="B66" s="39" t="s">
        <v>1177</v>
      </c>
      <c r="C66" s="95" t="s">
        <v>1177</v>
      </c>
      <c r="D66" s="95" t="s">
        <v>1177</v>
      </c>
      <c r="E66" s="95" t="s">
        <v>1177</v>
      </c>
      <c r="F66" s="95" t="s">
        <v>1177</v>
      </c>
      <c r="G66" s="95" t="s">
        <v>1177</v>
      </c>
      <c r="H66" s="95" t="s">
        <v>1179</v>
      </c>
      <c r="I66" s="99" t="s">
        <v>1179</v>
      </c>
      <c r="J66" s="95" t="s">
        <v>1177</v>
      </c>
      <c r="K66" s="95" t="s">
        <v>1177</v>
      </c>
      <c r="L66" s="95" t="s">
        <v>1177</v>
      </c>
      <c r="M66" s="95" t="s">
        <v>1177</v>
      </c>
      <c r="N66" s="95" t="s">
        <v>1177</v>
      </c>
      <c r="O66" s="95" t="s">
        <v>1177</v>
      </c>
      <c r="P66" s="95" t="s">
        <v>1179</v>
      </c>
      <c r="Q66" s="95" t="s">
        <v>1177</v>
      </c>
      <c r="R66" s="95" t="s">
        <v>1178</v>
      </c>
      <c r="S66" s="95" t="s">
        <v>1177</v>
      </c>
      <c r="U66" s="102" t="s">
        <v>1229</v>
      </c>
      <c r="V66" s="102" t="s">
        <v>1229</v>
      </c>
      <c r="W66" s="102" t="s">
        <v>1231</v>
      </c>
      <c r="X66" s="102" t="s">
        <v>1231</v>
      </c>
      <c r="Y66" s="103" t="s">
        <v>1233</v>
      </c>
      <c r="AA66" s="104" t="s">
        <v>1244</v>
      </c>
      <c r="AB66" s="105" t="s">
        <v>1229</v>
      </c>
      <c r="AC66" s="105" t="s">
        <v>1229</v>
      </c>
      <c r="AF66" s="19" t="s">
        <v>79</v>
      </c>
      <c r="AI66" s="102" t="s">
        <v>1231</v>
      </c>
      <c r="AJ66" s="95" t="s">
        <v>1229</v>
      </c>
      <c r="AK66" s="7" t="s">
        <v>99</v>
      </c>
      <c r="AQ66" s="103" t="s">
        <v>1229</v>
      </c>
      <c r="AR66" s="103" t="s">
        <v>1231</v>
      </c>
      <c r="AT66" s="15" t="s">
        <v>66</v>
      </c>
      <c r="AU66" s="11" t="s">
        <v>1146</v>
      </c>
      <c r="AV66" s="86" t="s">
        <v>1182</v>
      </c>
      <c r="AX66" s="11" t="s">
        <v>492</v>
      </c>
      <c r="AY66" s="11" t="s">
        <v>60</v>
      </c>
      <c r="AZ66" s="11" t="s">
        <v>1152</v>
      </c>
      <c r="BA66" s="11">
        <v>423778441</v>
      </c>
      <c r="BC66" s="12">
        <v>45925.382768857387</v>
      </c>
      <c r="BD66" s="12">
        <v>45925.402043915958</v>
      </c>
      <c r="BE66" s="12">
        <v>45925.401768554308</v>
      </c>
    </row>
    <row r="67" spans="1:58" ht="15" customHeight="1" x14ac:dyDescent="0.3">
      <c r="A67" s="141">
        <v>66</v>
      </c>
      <c r="B67" s="7" t="s">
        <v>1179</v>
      </c>
      <c r="C67" s="95" t="s">
        <v>1177</v>
      </c>
      <c r="D67" s="95" t="s">
        <v>1177</v>
      </c>
      <c r="E67" s="39" t="s">
        <v>1179</v>
      </c>
      <c r="F67" s="95" t="s">
        <v>1177</v>
      </c>
      <c r="G67" s="95" t="s">
        <v>1179</v>
      </c>
      <c r="H67" s="95" t="s">
        <v>1177</v>
      </c>
      <c r="I67" s="95" t="s">
        <v>1178</v>
      </c>
      <c r="J67" s="95" t="s">
        <v>1177</v>
      </c>
      <c r="K67" s="95" t="s">
        <v>1177</v>
      </c>
      <c r="L67" s="95" t="s">
        <v>1179</v>
      </c>
      <c r="M67" s="95" t="s">
        <v>1177</v>
      </c>
      <c r="N67" s="95" t="s">
        <v>1179</v>
      </c>
      <c r="O67" s="95" t="s">
        <v>1177</v>
      </c>
      <c r="P67" s="95" t="s">
        <v>1177</v>
      </c>
      <c r="Q67" s="95" t="s">
        <v>1178</v>
      </c>
      <c r="R67" s="95" t="s">
        <v>1177</v>
      </c>
      <c r="S67" s="95" t="s">
        <v>1179</v>
      </c>
      <c r="U67" s="102" t="s">
        <v>1231</v>
      </c>
      <c r="V67" s="102" t="s">
        <v>1229</v>
      </c>
      <c r="W67" s="102" t="s">
        <v>1229</v>
      </c>
      <c r="X67" s="102" t="s">
        <v>1231</v>
      </c>
      <c r="Y67" s="103" t="s">
        <v>1234</v>
      </c>
      <c r="AA67" s="104" t="s">
        <v>1247</v>
      </c>
      <c r="AB67" s="105" t="s">
        <v>1231</v>
      </c>
      <c r="AC67" s="105" t="s">
        <v>1229</v>
      </c>
      <c r="AI67" s="102" t="s">
        <v>1229</v>
      </c>
      <c r="AJ67" s="95" t="s">
        <v>1229</v>
      </c>
      <c r="AN67" s="7" t="s">
        <v>61</v>
      </c>
      <c r="AQ67" s="103" t="s">
        <v>1231</v>
      </c>
      <c r="AR67" s="103" t="s">
        <v>1229</v>
      </c>
      <c r="AT67" s="15" t="s">
        <v>66</v>
      </c>
      <c r="AU67" s="11" t="s">
        <v>1146</v>
      </c>
      <c r="AV67" s="86" t="s">
        <v>1182</v>
      </c>
      <c r="AX67" s="11" t="s">
        <v>492</v>
      </c>
      <c r="AY67" s="11" t="s">
        <v>60</v>
      </c>
      <c r="AZ67" s="11" t="s">
        <v>1153</v>
      </c>
      <c r="BA67" s="11">
        <v>462786297</v>
      </c>
      <c r="BC67" s="12">
        <v>45925.383628557029</v>
      </c>
      <c r="BD67" s="12">
        <v>45925.402231272463</v>
      </c>
      <c r="BE67" s="12">
        <v>45925.402081172557</v>
      </c>
    </row>
    <row r="68" spans="1:58" ht="15" customHeight="1" x14ac:dyDescent="0.3">
      <c r="A68" s="141">
        <v>67</v>
      </c>
      <c r="B68" s="39" t="s">
        <v>1177</v>
      </c>
      <c r="C68" s="95" t="s">
        <v>1177</v>
      </c>
      <c r="D68" s="95" t="s">
        <v>1177</v>
      </c>
      <c r="E68" s="95" t="s">
        <v>1177</v>
      </c>
      <c r="F68" s="95" t="s">
        <v>1177</v>
      </c>
      <c r="G68" s="95" t="s">
        <v>1177</v>
      </c>
      <c r="H68" s="95" t="s">
        <v>1177</v>
      </c>
      <c r="I68" s="95" t="s">
        <v>1177</v>
      </c>
      <c r="J68" s="95" t="s">
        <v>1177</v>
      </c>
      <c r="K68" s="95" t="s">
        <v>1177</v>
      </c>
      <c r="L68" s="95" t="s">
        <v>1177</v>
      </c>
      <c r="M68" s="95" t="s">
        <v>1179</v>
      </c>
      <c r="N68" s="95" t="s">
        <v>1177</v>
      </c>
      <c r="O68" s="95" t="s">
        <v>1177</v>
      </c>
      <c r="P68" s="95" t="s">
        <v>1177</v>
      </c>
      <c r="Q68" s="95" t="s">
        <v>1177</v>
      </c>
      <c r="R68" s="95" t="s">
        <v>1177</v>
      </c>
      <c r="S68" s="95" t="s">
        <v>1177</v>
      </c>
      <c r="U68" s="102" t="s">
        <v>1229</v>
      </c>
      <c r="V68" s="102" t="s">
        <v>1229</v>
      </c>
      <c r="W68" s="102" t="s">
        <v>1229</v>
      </c>
      <c r="X68" s="102" t="s">
        <v>1229</v>
      </c>
      <c r="Y68" s="103" t="s">
        <v>1233</v>
      </c>
      <c r="AA68" s="104" t="s">
        <v>1243</v>
      </c>
      <c r="AB68" s="105" t="s">
        <v>1231</v>
      </c>
      <c r="AC68" s="105" t="s">
        <v>1229</v>
      </c>
      <c r="AD68" s="18" t="s">
        <v>63</v>
      </c>
      <c r="AE68" s="18" t="s">
        <v>73</v>
      </c>
      <c r="AI68" s="102" t="s">
        <v>1230</v>
      </c>
      <c r="AJ68" s="95" t="s">
        <v>1229</v>
      </c>
      <c r="AL68" s="7" t="s">
        <v>80</v>
      </c>
      <c r="AQ68" s="103" t="s">
        <v>1229</v>
      </c>
      <c r="AR68" s="103" t="s">
        <v>1229</v>
      </c>
      <c r="AT68" s="15" t="s">
        <v>66</v>
      </c>
      <c r="AU68" s="11" t="s">
        <v>868</v>
      </c>
      <c r="AV68" s="86" t="s">
        <v>1181</v>
      </c>
      <c r="AX68" s="11" t="s">
        <v>186</v>
      </c>
      <c r="AY68" s="11" t="s">
        <v>60</v>
      </c>
      <c r="AZ68" s="11" t="s">
        <v>1000</v>
      </c>
      <c r="BA68" s="11">
        <v>273710380</v>
      </c>
      <c r="BC68" s="12">
        <v>45925.674829823452</v>
      </c>
      <c r="BD68" s="12">
        <v>45925.678302482069</v>
      </c>
      <c r="BE68" s="12">
        <v>45925.678241238013</v>
      </c>
    </row>
    <row r="69" spans="1:58" ht="15" customHeight="1" x14ac:dyDescent="0.3">
      <c r="A69" s="141">
        <v>68</v>
      </c>
      <c r="B69" s="39" t="s">
        <v>1177</v>
      </c>
      <c r="C69" s="95" t="s">
        <v>1177</v>
      </c>
      <c r="D69" s="95" t="s">
        <v>1177</v>
      </c>
      <c r="E69" s="95" t="s">
        <v>1177</v>
      </c>
      <c r="F69" s="95" t="s">
        <v>1177</v>
      </c>
      <c r="G69" s="95" t="s">
        <v>1177</v>
      </c>
      <c r="H69" s="95" t="s">
        <v>1177</v>
      </c>
      <c r="I69" s="95" t="s">
        <v>1177</v>
      </c>
      <c r="J69" s="95" t="s">
        <v>1177</v>
      </c>
      <c r="K69" s="95" t="s">
        <v>1177</v>
      </c>
      <c r="L69" s="95" t="s">
        <v>1177</v>
      </c>
      <c r="M69" s="95" t="s">
        <v>1179</v>
      </c>
      <c r="N69" s="95" t="s">
        <v>1179</v>
      </c>
      <c r="O69" s="95" t="s">
        <v>1177</v>
      </c>
      <c r="P69" s="95" t="s">
        <v>1177</v>
      </c>
      <c r="Q69" s="95" t="s">
        <v>1177</v>
      </c>
      <c r="R69" s="95" t="s">
        <v>1177</v>
      </c>
      <c r="S69" s="95" t="s">
        <v>1177</v>
      </c>
      <c r="U69" s="102" t="s">
        <v>1229</v>
      </c>
      <c r="V69" s="102" t="s">
        <v>1229</v>
      </c>
      <c r="W69" s="102" t="s">
        <v>1231</v>
      </c>
      <c r="X69" s="102" t="s">
        <v>1231</v>
      </c>
      <c r="Y69" s="103" t="s">
        <v>1233</v>
      </c>
      <c r="AA69" s="104" t="s">
        <v>1244</v>
      </c>
      <c r="AB69" s="105" t="s">
        <v>1229</v>
      </c>
      <c r="AC69" s="105" t="s">
        <v>1229</v>
      </c>
      <c r="AD69" s="18" t="s">
        <v>63</v>
      </c>
      <c r="AE69" s="18" t="s">
        <v>73</v>
      </c>
      <c r="AF69" s="19" t="s">
        <v>79</v>
      </c>
      <c r="AI69" s="102" t="s">
        <v>1230</v>
      </c>
      <c r="AJ69" s="95" t="s">
        <v>1229</v>
      </c>
      <c r="AL69" s="7" t="s">
        <v>80</v>
      </c>
      <c r="AM69" s="36" t="s">
        <v>64</v>
      </c>
      <c r="AQ69" s="103" t="s">
        <v>1229</v>
      </c>
      <c r="AR69" s="103" t="s">
        <v>1229</v>
      </c>
      <c r="AT69" s="15" t="s">
        <v>66</v>
      </c>
      <c r="AU69" s="11" t="s">
        <v>868</v>
      </c>
      <c r="AV69" s="86" t="s">
        <v>1181</v>
      </c>
      <c r="AX69" s="11" t="s">
        <v>429</v>
      </c>
      <c r="AY69" s="11" t="s">
        <v>60</v>
      </c>
      <c r="AZ69" s="11" t="s">
        <v>1001</v>
      </c>
      <c r="BA69" s="11">
        <v>822454975</v>
      </c>
      <c r="BC69" s="12">
        <v>45930.554750315787</v>
      </c>
      <c r="BD69" s="12">
        <v>45930.562359964722</v>
      </c>
      <c r="BE69" s="12">
        <v>45930.561479840741</v>
      </c>
    </row>
    <row r="70" spans="1:58" ht="15" customHeight="1" x14ac:dyDescent="0.3">
      <c r="A70" s="141">
        <v>69</v>
      </c>
      <c r="B70" s="39" t="s">
        <v>1177</v>
      </c>
      <c r="C70" s="95" t="s">
        <v>1177</v>
      </c>
      <c r="D70" s="95" t="s">
        <v>1177</v>
      </c>
      <c r="E70" s="95" t="s">
        <v>1177</v>
      </c>
      <c r="F70" s="95" t="s">
        <v>1177</v>
      </c>
      <c r="G70" s="95" t="s">
        <v>1177</v>
      </c>
      <c r="H70" s="95" t="s">
        <v>1177</v>
      </c>
      <c r="I70" s="95" t="s">
        <v>1177</v>
      </c>
      <c r="J70" s="95" t="s">
        <v>1177</v>
      </c>
      <c r="K70" s="95" t="s">
        <v>1177</v>
      </c>
      <c r="L70" s="95" t="s">
        <v>1177</v>
      </c>
      <c r="M70" s="95" t="s">
        <v>1177</v>
      </c>
      <c r="N70" s="95" t="s">
        <v>1177</v>
      </c>
      <c r="O70" s="95" t="s">
        <v>1177</v>
      </c>
      <c r="P70" s="95" t="s">
        <v>1177</v>
      </c>
      <c r="Q70" s="95" t="s">
        <v>1177</v>
      </c>
      <c r="R70" s="95" t="s">
        <v>1177</v>
      </c>
      <c r="S70" s="95" t="s">
        <v>1177</v>
      </c>
      <c r="U70" s="102" t="s">
        <v>1229</v>
      </c>
      <c r="V70" s="102" t="s">
        <v>1229</v>
      </c>
      <c r="W70" s="102" t="s">
        <v>1229</v>
      </c>
      <c r="X70" s="102" t="s">
        <v>1229</v>
      </c>
      <c r="Y70" s="103" t="s">
        <v>1233</v>
      </c>
      <c r="AA70" s="104" t="s">
        <v>1244</v>
      </c>
      <c r="AB70" s="105" t="s">
        <v>1230</v>
      </c>
      <c r="AC70" s="105" t="s">
        <v>1229</v>
      </c>
      <c r="AE70" s="18" t="s">
        <v>73</v>
      </c>
      <c r="AI70" s="102" t="s">
        <v>1230</v>
      </c>
      <c r="AJ70" s="95" t="s">
        <v>1229</v>
      </c>
      <c r="AK70" s="7" t="s">
        <v>99</v>
      </c>
      <c r="AL70" s="7" t="s">
        <v>80</v>
      </c>
      <c r="AM70" s="36" t="s">
        <v>64</v>
      </c>
      <c r="AQ70" s="103" t="s">
        <v>1229</v>
      </c>
      <c r="AR70" s="103" t="s">
        <v>1229</v>
      </c>
      <c r="AT70" s="15" t="s">
        <v>66</v>
      </c>
      <c r="AU70" s="11" t="s">
        <v>868</v>
      </c>
      <c r="AV70" s="86" t="s">
        <v>1181</v>
      </c>
      <c r="AX70" s="11" t="s">
        <v>607</v>
      </c>
      <c r="AY70" s="11" t="s">
        <v>60</v>
      </c>
      <c r="AZ70" s="11" t="s">
        <v>1002</v>
      </c>
      <c r="BA70" s="11">
        <v>385449119</v>
      </c>
      <c r="BC70" s="12">
        <v>45930.600174761261</v>
      </c>
      <c r="BD70" s="12">
        <v>45930.607766397639</v>
      </c>
      <c r="BE70" s="12">
        <v>45930.607715400118</v>
      </c>
    </row>
    <row r="71" spans="1:58" ht="15" customHeight="1" x14ac:dyDescent="0.3">
      <c r="A71" s="141">
        <v>70</v>
      </c>
      <c r="B71" s="39" t="s">
        <v>1177</v>
      </c>
      <c r="C71" s="95" t="s">
        <v>1177</v>
      </c>
      <c r="D71" s="95" t="s">
        <v>1177</v>
      </c>
      <c r="E71" s="95" t="s">
        <v>1177</v>
      </c>
      <c r="F71" s="95" t="s">
        <v>1177</v>
      </c>
      <c r="G71" s="95" t="s">
        <v>1177</v>
      </c>
      <c r="H71" s="95" t="s">
        <v>1177</v>
      </c>
      <c r="I71" s="95" t="s">
        <v>1177</v>
      </c>
      <c r="J71" s="95" t="s">
        <v>1177</v>
      </c>
      <c r="K71" s="95" t="s">
        <v>1177</v>
      </c>
      <c r="L71" s="95" t="s">
        <v>1177</v>
      </c>
      <c r="M71" s="95" t="s">
        <v>1178</v>
      </c>
      <c r="N71" s="95" t="s">
        <v>1177</v>
      </c>
      <c r="O71" s="95" t="s">
        <v>1177</v>
      </c>
      <c r="P71" s="95" t="s">
        <v>1177</v>
      </c>
      <c r="Q71" s="95" t="s">
        <v>1177</v>
      </c>
      <c r="R71" s="95" t="s">
        <v>1177</v>
      </c>
      <c r="S71" s="95" t="s">
        <v>1177</v>
      </c>
      <c r="T71" s="27" t="s">
        <v>1003</v>
      </c>
      <c r="U71" s="102" t="s">
        <v>1229</v>
      </c>
      <c r="V71" s="102" t="s">
        <v>1229</v>
      </c>
      <c r="W71" s="102" t="s">
        <v>1229</v>
      </c>
      <c r="X71" s="102" t="s">
        <v>1230</v>
      </c>
      <c r="Y71" s="103" t="s">
        <v>1233</v>
      </c>
      <c r="Z71" s="10" t="s">
        <v>1004</v>
      </c>
      <c r="AA71" s="104" t="s">
        <v>1244</v>
      </c>
      <c r="AB71" s="105" t="s">
        <v>1230</v>
      </c>
      <c r="AC71" s="105" t="s">
        <v>1229</v>
      </c>
      <c r="AD71" s="18" t="s">
        <v>63</v>
      </c>
      <c r="AE71" s="18" t="s">
        <v>73</v>
      </c>
      <c r="AI71" s="102" t="s">
        <v>1230</v>
      </c>
      <c r="AJ71" s="95" t="s">
        <v>1229</v>
      </c>
      <c r="AL71" s="7" t="s">
        <v>80</v>
      </c>
      <c r="AM71" s="36" t="s">
        <v>64</v>
      </c>
      <c r="AQ71" s="103" t="s">
        <v>1229</v>
      </c>
      <c r="AR71" s="103" t="s">
        <v>1229</v>
      </c>
      <c r="AT71" s="15" t="s">
        <v>66</v>
      </c>
      <c r="AU71" s="11" t="s">
        <v>868</v>
      </c>
      <c r="AV71" s="86" t="s">
        <v>1181</v>
      </c>
      <c r="AX71" s="11" t="s">
        <v>607</v>
      </c>
      <c r="AY71" s="11" t="s">
        <v>60</v>
      </c>
      <c r="AZ71" s="11" t="s">
        <v>1005</v>
      </c>
      <c r="BA71" s="11">
        <v>554408914</v>
      </c>
      <c r="BC71" s="12">
        <v>45930.603114957281</v>
      </c>
      <c r="BD71" s="12">
        <v>45930.609066514597</v>
      </c>
      <c r="BE71" s="12">
        <v>45930.60881442087</v>
      </c>
    </row>
    <row r="72" spans="1:58" ht="15" customHeight="1" x14ac:dyDescent="0.3">
      <c r="A72" s="141">
        <v>71</v>
      </c>
      <c r="B72" s="39" t="s">
        <v>1177</v>
      </c>
      <c r="C72" s="95" t="s">
        <v>1177</v>
      </c>
      <c r="D72" s="95" t="s">
        <v>1177</v>
      </c>
      <c r="E72" s="95" t="s">
        <v>1177</v>
      </c>
      <c r="F72" s="95" t="s">
        <v>1177</v>
      </c>
      <c r="G72" s="95" t="s">
        <v>1177</v>
      </c>
      <c r="H72" s="95" t="s">
        <v>1177</v>
      </c>
      <c r="I72" s="95" t="s">
        <v>1177</v>
      </c>
      <c r="J72" s="95" t="s">
        <v>1177</v>
      </c>
      <c r="K72" s="95" t="s">
        <v>1177</v>
      </c>
      <c r="L72" s="95" t="s">
        <v>1177</v>
      </c>
      <c r="M72" s="95" t="s">
        <v>1178</v>
      </c>
      <c r="N72" s="95" t="s">
        <v>1177</v>
      </c>
      <c r="O72" s="95" t="s">
        <v>1177</v>
      </c>
      <c r="P72" s="95" t="s">
        <v>1177</v>
      </c>
      <c r="Q72" s="95" t="s">
        <v>1177</v>
      </c>
      <c r="R72" s="95" t="s">
        <v>1177</v>
      </c>
      <c r="S72" s="95" t="s">
        <v>1177</v>
      </c>
      <c r="U72" s="102" t="s">
        <v>1229</v>
      </c>
      <c r="V72" s="102" t="s">
        <v>1230</v>
      </c>
      <c r="W72" s="102" t="s">
        <v>1229</v>
      </c>
      <c r="X72" s="102" t="s">
        <v>1230</v>
      </c>
      <c r="Y72" s="103" t="s">
        <v>1233</v>
      </c>
      <c r="AA72" s="104" t="s">
        <v>1244</v>
      </c>
      <c r="AB72" s="105" t="s">
        <v>1230</v>
      </c>
      <c r="AC72" s="105" t="s">
        <v>1229</v>
      </c>
      <c r="AE72" s="18" t="s">
        <v>73</v>
      </c>
      <c r="AI72" s="102" t="s">
        <v>1230</v>
      </c>
      <c r="AJ72" s="95" t="s">
        <v>1229</v>
      </c>
      <c r="AL72" s="7" t="s">
        <v>80</v>
      </c>
      <c r="AQ72" s="103" t="s">
        <v>1229</v>
      </c>
      <c r="AR72" s="103" t="s">
        <v>1229</v>
      </c>
      <c r="AS72" s="33" t="s">
        <v>887</v>
      </c>
      <c r="AT72" s="15" t="s">
        <v>66</v>
      </c>
      <c r="AU72" s="11" t="s">
        <v>868</v>
      </c>
      <c r="AV72" s="86" t="s">
        <v>1181</v>
      </c>
      <c r="AX72" s="11" t="s">
        <v>607</v>
      </c>
      <c r="AY72" s="11" t="s">
        <v>60</v>
      </c>
      <c r="AZ72" s="11" t="s">
        <v>888</v>
      </c>
      <c r="BA72" s="11">
        <v>305079861</v>
      </c>
      <c r="BC72" s="12">
        <v>45930.599997513928</v>
      </c>
      <c r="BD72" s="12">
        <v>45930.60922563549</v>
      </c>
      <c r="BE72" s="12">
        <v>45930.609160891108</v>
      </c>
    </row>
    <row r="73" spans="1:58" ht="15" customHeight="1" x14ac:dyDescent="0.3">
      <c r="A73" s="141">
        <v>72</v>
      </c>
      <c r="B73" s="39" t="s">
        <v>1177</v>
      </c>
      <c r="C73" s="95" t="s">
        <v>1177</v>
      </c>
      <c r="D73" s="95" t="s">
        <v>1177</v>
      </c>
      <c r="E73" s="95" t="s">
        <v>1177</v>
      </c>
      <c r="F73" s="95" t="s">
        <v>1177</v>
      </c>
      <c r="G73" s="95" t="s">
        <v>1177</v>
      </c>
      <c r="H73" s="95" t="s">
        <v>1177</v>
      </c>
      <c r="I73" s="95" t="s">
        <v>1177</v>
      </c>
      <c r="J73" s="95" t="s">
        <v>1177</v>
      </c>
      <c r="K73" s="95" t="s">
        <v>1177</v>
      </c>
      <c r="L73" s="95" t="s">
        <v>1177</v>
      </c>
      <c r="M73" s="95" t="s">
        <v>1177</v>
      </c>
      <c r="N73" s="95" t="s">
        <v>1177</v>
      </c>
      <c r="O73" s="95" t="s">
        <v>1177</v>
      </c>
      <c r="P73" s="95" t="s">
        <v>1177</v>
      </c>
      <c r="Q73" s="95" t="s">
        <v>1177</v>
      </c>
      <c r="R73" s="95" t="s">
        <v>1177</v>
      </c>
      <c r="S73" s="95" t="s">
        <v>1177</v>
      </c>
      <c r="T73" s="25" t="s">
        <v>421</v>
      </c>
      <c r="U73" s="102" t="s">
        <v>1229</v>
      </c>
      <c r="V73" s="102" t="s">
        <v>1231</v>
      </c>
      <c r="W73" s="102" t="s">
        <v>1229</v>
      </c>
      <c r="X73" s="102" t="s">
        <v>1229</v>
      </c>
      <c r="Y73" s="103" t="s">
        <v>1233</v>
      </c>
      <c r="AA73" s="104" t="s">
        <v>1245</v>
      </c>
      <c r="AB73" s="105" t="s">
        <v>1229</v>
      </c>
      <c r="AC73" s="105" t="s">
        <v>1229</v>
      </c>
      <c r="AE73" s="18" t="s">
        <v>73</v>
      </c>
      <c r="AG73" s="19" t="s">
        <v>121</v>
      </c>
      <c r="AH73" s="33" t="s">
        <v>422</v>
      </c>
      <c r="AI73" s="102" t="s">
        <v>1230</v>
      </c>
      <c r="AJ73" s="95" t="s">
        <v>1229</v>
      </c>
      <c r="AM73" s="36" t="s">
        <v>64</v>
      </c>
      <c r="AP73" s="24" t="s">
        <v>423</v>
      </c>
      <c r="AQ73" s="103" t="s">
        <v>1229</v>
      </c>
      <c r="AR73" s="103" t="s">
        <v>1229</v>
      </c>
      <c r="AT73" s="15" t="s">
        <v>66</v>
      </c>
      <c r="AU73" s="11" t="s">
        <v>155</v>
      </c>
      <c r="AV73" s="86" t="s">
        <v>1180</v>
      </c>
      <c r="AX73" s="11" t="s">
        <v>186</v>
      </c>
      <c r="AY73" s="11" t="s">
        <v>60</v>
      </c>
      <c r="AZ73" s="11" t="s">
        <v>424</v>
      </c>
      <c r="BA73" s="11">
        <v>787427315</v>
      </c>
      <c r="BC73" s="12">
        <v>45931.491501306598</v>
      </c>
      <c r="BD73" s="12">
        <v>45931.515975153627</v>
      </c>
      <c r="BE73" s="12">
        <v>45931.515794893057</v>
      </c>
    </row>
    <row r="74" spans="1:58" ht="15" customHeight="1" x14ac:dyDescent="0.3">
      <c r="A74" s="141">
        <v>73</v>
      </c>
      <c r="B74" s="39" t="s">
        <v>1177</v>
      </c>
      <c r="C74" s="95" t="s">
        <v>1177</v>
      </c>
      <c r="D74" s="95" t="s">
        <v>1177</v>
      </c>
      <c r="E74" s="95" t="s">
        <v>1177</v>
      </c>
      <c r="F74" s="95" t="s">
        <v>1177</v>
      </c>
      <c r="G74" s="95" t="s">
        <v>1177</v>
      </c>
      <c r="H74" s="95" t="s">
        <v>1179</v>
      </c>
      <c r="I74" s="95" t="s">
        <v>1177</v>
      </c>
      <c r="J74" s="95" t="s">
        <v>1177</v>
      </c>
      <c r="K74" s="95" t="s">
        <v>1179</v>
      </c>
      <c r="L74" s="95" t="s">
        <v>1177</v>
      </c>
      <c r="M74" s="95" t="s">
        <v>1177</v>
      </c>
      <c r="N74" s="95" t="s">
        <v>1179</v>
      </c>
      <c r="O74" s="95" t="s">
        <v>1177</v>
      </c>
      <c r="P74" s="95" t="s">
        <v>1179</v>
      </c>
      <c r="Q74" s="95" t="s">
        <v>1177</v>
      </c>
      <c r="R74" s="95" t="s">
        <v>1177</v>
      </c>
      <c r="S74" s="95" t="s">
        <v>1177</v>
      </c>
      <c r="T74" s="25" t="s">
        <v>182</v>
      </c>
      <c r="U74" s="102" t="s">
        <v>1229</v>
      </c>
      <c r="V74" s="102" t="s">
        <v>1229</v>
      </c>
      <c r="W74" s="102" t="s">
        <v>1229</v>
      </c>
      <c r="X74" s="102" t="s">
        <v>1229</v>
      </c>
      <c r="Y74" s="103" t="s">
        <v>1233</v>
      </c>
      <c r="Z74" s="29" t="s">
        <v>183</v>
      </c>
      <c r="AA74" s="104" t="s">
        <v>1246</v>
      </c>
      <c r="AB74" s="105" t="s">
        <v>1229</v>
      </c>
      <c r="AC74" s="105" t="s">
        <v>1231</v>
      </c>
      <c r="AG74" s="19" t="s">
        <v>121</v>
      </c>
      <c r="AH74" s="33" t="s">
        <v>184</v>
      </c>
      <c r="AI74" s="102" t="s">
        <v>1231</v>
      </c>
      <c r="AJ74" s="95" t="s">
        <v>1229</v>
      </c>
      <c r="AK74" s="7" t="s">
        <v>99</v>
      </c>
      <c r="AQ74" s="103" t="s">
        <v>1229</v>
      </c>
      <c r="AR74" s="103" t="s">
        <v>1229</v>
      </c>
      <c r="AS74" s="33" t="s">
        <v>185</v>
      </c>
      <c r="AT74" s="15" t="s">
        <v>66</v>
      </c>
      <c r="AU74" s="11" t="s">
        <v>155</v>
      </c>
      <c r="AV74" s="86" t="s">
        <v>1180</v>
      </c>
      <c r="AX74" s="11" t="s">
        <v>186</v>
      </c>
      <c r="AY74" s="11" t="s">
        <v>60</v>
      </c>
      <c r="AZ74" s="11" t="s">
        <v>187</v>
      </c>
      <c r="BA74" s="11">
        <v>129963525</v>
      </c>
      <c r="BC74" s="12">
        <v>45931.530512173224</v>
      </c>
      <c r="BD74" s="12">
        <v>45931.544323861737</v>
      </c>
      <c r="BE74" s="12">
        <v>45931.542492870591</v>
      </c>
    </row>
    <row r="75" spans="1:58" ht="15" customHeight="1" x14ac:dyDescent="0.3">
      <c r="A75" s="141">
        <v>74</v>
      </c>
      <c r="B75" s="39" t="s">
        <v>1177</v>
      </c>
      <c r="C75" s="95" t="s">
        <v>1177</v>
      </c>
      <c r="D75" s="95" t="s">
        <v>1177</v>
      </c>
      <c r="E75" s="95" t="s">
        <v>1177</v>
      </c>
      <c r="F75" s="95" t="s">
        <v>1177</v>
      </c>
      <c r="G75" s="95" t="s">
        <v>1177</v>
      </c>
      <c r="H75" s="95" t="s">
        <v>1177</v>
      </c>
      <c r="I75" s="95" t="s">
        <v>1177</v>
      </c>
      <c r="J75" s="95" t="s">
        <v>1177</v>
      </c>
      <c r="K75" s="95" t="s">
        <v>1177</v>
      </c>
      <c r="L75" s="95" t="s">
        <v>1177</v>
      </c>
      <c r="M75" s="95" t="s">
        <v>1177</v>
      </c>
      <c r="N75" s="95" t="s">
        <v>1177</v>
      </c>
      <c r="O75" s="95" t="s">
        <v>1177</v>
      </c>
      <c r="P75" s="95" t="s">
        <v>1177</v>
      </c>
      <c r="Q75" s="95" t="s">
        <v>1177</v>
      </c>
      <c r="R75" s="95" t="s">
        <v>1177</v>
      </c>
      <c r="S75" s="95" t="s">
        <v>1178</v>
      </c>
      <c r="U75" s="102" t="s">
        <v>1229</v>
      </c>
      <c r="V75" s="102" t="s">
        <v>1229</v>
      </c>
      <c r="W75" s="102" t="s">
        <v>1230</v>
      </c>
      <c r="X75" s="102" t="s">
        <v>1230</v>
      </c>
      <c r="Y75" s="103" t="s">
        <v>1233</v>
      </c>
      <c r="AA75" s="104" t="s">
        <v>1245</v>
      </c>
      <c r="AB75" s="105" t="s">
        <v>1230</v>
      </c>
      <c r="AC75" s="105" t="s">
        <v>1230</v>
      </c>
      <c r="AE75" s="18" t="s">
        <v>73</v>
      </c>
      <c r="AF75" s="19" t="s">
        <v>79</v>
      </c>
      <c r="AI75" s="102" t="s">
        <v>1230</v>
      </c>
      <c r="AJ75" s="95" t="s">
        <v>1229</v>
      </c>
      <c r="AK75" s="7" t="s">
        <v>99</v>
      </c>
      <c r="AL75" s="7" t="s">
        <v>80</v>
      </c>
      <c r="AQ75" s="103" t="s">
        <v>1229</v>
      </c>
      <c r="AR75" s="103" t="s">
        <v>1229</v>
      </c>
      <c r="AS75" s="33" t="s">
        <v>344</v>
      </c>
      <c r="AT75" s="15" t="s">
        <v>66</v>
      </c>
      <c r="AU75" s="11" t="s">
        <v>155</v>
      </c>
      <c r="AV75" s="86" t="s">
        <v>1180</v>
      </c>
      <c r="AX75" s="11" t="s">
        <v>186</v>
      </c>
      <c r="AY75" s="11" t="s">
        <v>60</v>
      </c>
      <c r="AZ75" s="11" t="s">
        <v>345</v>
      </c>
      <c r="BA75" s="11">
        <v>408397393</v>
      </c>
      <c r="BC75" s="12">
        <v>45931.530878610793</v>
      </c>
      <c r="BD75" s="12">
        <v>45931.550013526437</v>
      </c>
      <c r="BE75" s="12">
        <v>45931.549657027383</v>
      </c>
    </row>
    <row r="76" spans="1:58" ht="15" customHeight="1" x14ac:dyDescent="0.3">
      <c r="A76" s="141">
        <v>75</v>
      </c>
      <c r="B76" s="39" t="s">
        <v>1177</v>
      </c>
      <c r="C76" s="95" t="s">
        <v>1177</v>
      </c>
      <c r="D76" s="95" t="s">
        <v>1177</v>
      </c>
      <c r="E76" s="95" t="s">
        <v>1177</v>
      </c>
      <c r="F76" s="95" t="s">
        <v>1177</v>
      </c>
      <c r="G76" s="95" t="s">
        <v>1177</v>
      </c>
      <c r="H76" s="95" t="s">
        <v>1177</v>
      </c>
      <c r="I76" s="95" t="s">
        <v>1177</v>
      </c>
      <c r="J76" s="95" t="s">
        <v>1177</v>
      </c>
      <c r="K76" s="95" t="s">
        <v>1177</v>
      </c>
      <c r="L76" s="95" t="s">
        <v>1177</v>
      </c>
      <c r="M76" s="95" t="s">
        <v>1177</v>
      </c>
      <c r="N76" s="95" t="s">
        <v>1177</v>
      </c>
      <c r="O76" s="95" t="s">
        <v>1177</v>
      </c>
      <c r="P76" s="95" t="s">
        <v>1177</v>
      </c>
      <c r="Q76" s="95" t="s">
        <v>1177</v>
      </c>
      <c r="R76" s="95" t="s">
        <v>1177</v>
      </c>
      <c r="S76" s="95" t="s">
        <v>1177</v>
      </c>
      <c r="T76" s="25" t="s">
        <v>263</v>
      </c>
      <c r="U76" s="102" t="s">
        <v>1229</v>
      </c>
      <c r="V76" s="102" t="s">
        <v>1229</v>
      </c>
      <c r="W76" s="102" t="s">
        <v>1229</v>
      </c>
      <c r="X76" s="102" t="s">
        <v>1230</v>
      </c>
      <c r="Y76" s="103" t="s">
        <v>1233</v>
      </c>
      <c r="Z76" s="10" t="s">
        <v>264</v>
      </c>
      <c r="AA76" s="104" t="s">
        <v>1246</v>
      </c>
      <c r="AB76" s="105" t="s">
        <v>1231</v>
      </c>
      <c r="AC76" s="105" t="s">
        <v>1229</v>
      </c>
      <c r="AD76" s="18" t="s">
        <v>63</v>
      </c>
      <c r="AE76" s="18" t="s">
        <v>73</v>
      </c>
      <c r="AF76" s="19" t="s">
        <v>79</v>
      </c>
      <c r="AG76" s="19" t="s">
        <v>121</v>
      </c>
      <c r="AI76" s="102" t="s">
        <v>1230</v>
      </c>
      <c r="AJ76" s="95" t="s">
        <v>1229</v>
      </c>
      <c r="AL76" s="7" t="s">
        <v>80</v>
      </c>
      <c r="AM76" s="36" t="s">
        <v>64</v>
      </c>
      <c r="AQ76" s="103" t="s">
        <v>1229</v>
      </c>
      <c r="AR76" s="103" t="s">
        <v>1229</v>
      </c>
      <c r="AS76" s="33" t="s">
        <v>265</v>
      </c>
      <c r="AT76" s="15" t="s">
        <v>66</v>
      </c>
      <c r="AU76" s="11" t="s">
        <v>155</v>
      </c>
      <c r="AV76" s="86" t="s">
        <v>1180</v>
      </c>
      <c r="AW76" s="54" t="s">
        <v>266</v>
      </c>
      <c r="AX76" s="11" t="s">
        <v>186</v>
      </c>
      <c r="AY76" s="11" t="s">
        <v>59</v>
      </c>
      <c r="AZ76" s="11" t="s">
        <v>267</v>
      </c>
      <c r="BC76" s="12">
        <v>45931.554875350543</v>
      </c>
      <c r="BD76" s="12">
        <v>45931.565203139457</v>
      </c>
      <c r="BE76" s="12">
        <v>45931.565160878439</v>
      </c>
    </row>
    <row r="77" spans="1:58" ht="15" customHeight="1" x14ac:dyDescent="0.3">
      <c r="A77" s="141">
        <v>76</v>
      </c>
      <c r="B77" s="39" t="s">
        <v>1177</v>
      </c>
      <c r="C77" s="95" t="s">
        <v>1177</v>
      </c>
      <c r="D77" s="95" t="s">
        <v>1177</v>
      </c>
      <c r="E77" s="95" t="s">
        <v>1177</v>
      </c>
      <c r="F77" s="95" t="s">
        <v>1177</v>
      </c>
      <c r="G77" s="95" t="s">
        <v>1177</v>
      </c>
      <c r="H77" s="95" t="s">
        <v>1177</v>
      </c>
      <c r="I77" s="95" t="s">
        <v>1177</v>
      </c>
      <c r="J77" s="95" t="s">
        <v>1177</v>
      </c>
      <c r="K77" s="95" t="s">
        <v>1177</v>
      </c>
      <c r="L77" s="95" t="s">
        <v>1177</v>
      </c>
      <c r="M77" s="95" t="s">
        <v>1178</v>
      </c>
      <c r="N77" s="95" t="s">
        <v>1177</v>
      </c>
      <c r="O77" s="95" t="s">
        <v>1177</v>
      </c>
      <c r="P77" s="95" t="s">
        <v>1177</v>
      </c>
      <c r="Q77" s="95" t="s">
        <v>1177</v>
      </c>
      <c r="R77" s="95" t="s">
        <v>1177</v>
      </c>
      <c r="S77" s="95" t="s">
        <v>1177</v>
      </c>
      <c r="T77" s="25" t="s">
        <v>872</v>
      </c>
      <c r="U77" s="102" t="s">
        <v>1229</v>
      </c>
      <c r="V77" s="102" t="s">
        <v>1230</v>
      </c>
      <c r="W77" s="102" t="s">
        <v>1229</v>
      </c>
      <c r="X77" s="102" t="s">
        <v>1229</v>
      </c>
      <c r="Y77" s="103" t="s">
        <v>1233</v>
      </c>
      <c r="Z77" s="10" t="s">
        <v>873</v>
      </c>
      <c r="AA77" s="104" t="s">
        <v>1246</v>
      </c>
      <c r="AB77" s="105" t="s">
        <v>1230</v>
      </c>
      <c r="AC77" s="105" t="s">
        <v>1229</v>
      </c>
      <c r="AH77" s="33" t="s">
        <v>874</v>
      </c>
      <c r="AI77" s="102" t="s">
        <v>1229</v>
      </c>
      <c r="AJ77" s="95" t="s">
        <v>1229</v>
      </c>
      <c r="AL77" s="7" t="s">
        <v>80</v>
      </c>
      <c r="AP77" s="24" t="s">
        <v>875</v>
      </c>
      <c r="AQ77" s="103" t="s">
        <v>1229</v>
      </c>
      <c r="AR77" s="103" t="s">
        <v>1229</v>
      </c>
      <c r="AS77" s="33" t="s">
        <v>876</v>
      </c>
      <c r="AT77" s="15" t="s">
        <v>66</v>
      </c>
      <c r="AU77" s="11" t="s">
        <v>868</v>
      </c>
      <c r="AV77" s="86" t="s">
        <v>1181</v>
      </c>
      <c r="AX77" s="11" t="s">
        <v>186</v>
      </c>
      <c r="AY77" s="11" t="s">
        <v>60</v>
      </c>
      <c r="AZ77" s="11" t="s">
        <v>877</v>
      </c>
      <c r="BA77" s="11">
        <v>284395476</v>
      </c>
      <c r="BC77" s="12">
        <v>45931.595888301003</v>
      </c>
      <c r="BD77" s="12">
        <v>45931.612335682978</v>
      </c>
      <c r="BE77" s="12">
        <v>45931.612236097571</v>
      </c>
    </row>
    <row r="78" spans="1:58" ht="15" customHeight="1" x14ac:dyDescent="0.3">
      <c r="A78" s="38">
        <v>77</v>
      </c>
      <c r="B78" s="39" t="s">
        <v>1177</v>
      </c>
      <c r="C78" s="95" t="s">
        <v>1177</v>
      </c>
      <c r="D78" s="95" t="s">
        <v>1177</v>
      </c>
      <c r="E78" s="95" t="s">
        <v>1177</v>
      </c>
      <c r="F78" s="95" t="s">
        <v>1177</v>
      </c>
      <c r="G78" s="95" t="s">
        <v>1177</v>
      </c>
      <c r="H78" s="95" t="s">
        <v>1177</v>
      </c>
      <c r="I78" s="95" t="s">
        <v>1177</v>
      </c>
      <c r="J78" s="95" t="s">
        <v>1178</v>
      </c>
      <c r="K78" s="95" t="s">
        <v>1178</v>
      </c>
      <c r="L78" s="95" t="s">
        <v>1177</v>
      </c>
      <c r="M78" s="95" t="s">
        <v>1177</v>
      </c>
      <c r="N78" s="95" t="s">
        <v>1178</v>
      </c>
      <c r="O78" s="95" t="s">
        <v>1177</v>
      </c>
      <c r="P78" s="95" t="s">
        <v>1177</v>
      </c>
      <c r="Q78" s="95" t="s">
        <v>1177</v>
      </c>
      <c r="R78" s="95" t="s">
        <v>1177</v>
      </c>
      <c r="S78" s="95" t="s">
        <v>1177</v>
      </c>
      <c r="T78" s="40" t="s">
        <v>816</v>
      </c>
      <c r="U78" s="102" t="s">
        <v>1229</v>
      </c>
      <c r="V78" s="102" t="s">
        <v>1230</v>
      </c>
      <c r="W78" s="102" t="s">
        <v>1229</v>
      </c>
      <c r="X78" s="102" t="s">
        <v>1229</v>
      </c>
      <c r="Y78" s="103" t="s">
        <v>1233</v>
      </c>
      <c r="Z78" s="42" t="s">
        <v>817</v>
      </c>
      <c r="AA78" s="104" t="s">
        <v>1243</v>
      </c>
      <c r="AB78" s="105" t="s">
        <v>1230</v>
      </c>
      <c r="AC78" s="105" t="s">
        <v>1230</v>
      </c>
      <c r="AD78" s="43" t="s">
        <v>63</v>
      </c>
      <c r="AE78" s="43"/>
      <c r="AF78" s="44"/>
      <c r="AG78" s="44"/>
      <c r="AH78" s="45" t="s">
        <v>818</v>
      </c>
      <c r="AI78" s="102" t="s">
        <v>1230</v>
      </c>
      <c r="AJ78" s="95" t="s">
        <v>1229</v>
      </c>
      <c r="AK78" s="39"/>
      <c r="AL78" s="39"/>
      <c r="AM78" s="46" t="s">
        <v>64</v>
      </c>
      <c r="AN78" s="39"/>
      <c r="AO78" s="47"/>
      <c r="AP78" s="80"/>
      <c r="AQ78" s="103" t="s">
        <v>1229</v>
      </c>
      <c r="AR78" s="103" t="s">
        <v>1229</v>
      </c>
      <c r="AS78" s="45" t="s">
        <v>819</v>
      </c>
      <c r="AT78" s="49" t="s">
        <v>76</v>
      </c>
      <c r="AU78" s="48" t="s">
        <v>155</v>
      </c>
      <c r="AV78" s="86" t="s">
        <v>1180</v>
      </c>
      <c r="AW78" s="55"/>
      <c r="AX78" s="48" t="s">
        <v>115</v>
      </c>
      <c r="AY78" s="48" t="s">
        <v>59</v>
      </c>
      <c r="AZ78" s="48" t="s">
        <v>820</v>
      </c>
      <c r="BA78" s="48"/>
      <c r="BB78" s="48"/>
      <c r="BC78" s="50">
        <v>45932.399204012698</v>
      </c>
      <c r="BD78" s="50">
        <v>45932.419963048073</v>
      </c>
      <c r="BE78" s="50">
        <v>45932.419896825777</v>
      </c>
      <c r="BF78" s="48"/>
    </row>
    <row r="79" spans="1:58" ht="15" customHeight="1" x14ac:dyDescent="0.3">
      <c r="A79" s="38">
        <v>78</v>
      </c>
      <c r="B79" s="39" t="s">
        <v>1177</v>
      </c>
      <c r="C79" s="95" t="s">
        <v>1177</v>
      </c>
      <c r="D79" s="95" t="s">
        <v>1177</v>
      </c>
      <c r="E79" s="95" t="s">
        <v>1177</v>
      </c>
      <c r="F79" s="95" t="s">
        <v>1177</v>
      </c>
      <c r="G79" s="95" t="s">
        <v>1177</v>
      </c>
      <c r="H79" s="95" t="s">
        <v>1178</v>
      </c>
      <c r="I79" s="95" t="s">
        <v>1177</v>
      </c>
      <c r="J79" s="95" t="s">
        <v>1177</v>
      </c>
      <c r="K79" s="95" t="s">
        <v>1177</v>
      </c>
      <c r="L79" s="95" t="s">
        <v>1177</v>
      </c>
      <c r="M79" s="95" t="s">
        <v>1178</v>
      </c>
      <c r="N79" s="95" t="s">
        <v>1178</v>
      </c>
      <c r="O79" s="95" t="s">
        <v>1177</v>
      </c>
      <c r="P79" s="95" t="s">
        <v>1177</v>
      </c>
      <c r="Q79" s="95" t="s">
        <v>1177</v>
      </c>
      <c r="R79" s="95" t="s">
        <v>1178</v>
      </c>
      <c r="S79" s="95" t="s">
        <v>1177</v>
      </c>
      <c r="T79" s="40"/>
      <c r="U79" s="102" t="s">
        <v>1229</v>
      </c>
      <c r="V79" s="102" t="s">
        <v>1230</v>
      </c>
      <c r="W79" s="102" t="s">
        <v>1229</v>
      </c>
      <c r="X79" s="102" t="s">
        <v>1229</v>
      </c>
      <c r="Y79" s="103" t="s">
        <v>1233</v>
      </c>
      <c r="Z79" s="42" t="s">
        <v>832</v>
      </c>
      <c r="AA79" s="104" t="s">
        <v>1243</v>
      </c>
      <c r="AB79" s="105" t="s">
        <v>1229</v>
      </c>
      <c r="AC79" s="105" t="s">
        <v>1229</v>
      </c>
      <c r="AD79" s="43"/>
      <c r="AE79" s="43" t="s">
        <v>73</v>
      </c>
      <c r="AF79" s="44"/>
      <c r="AG79" s="44"/>
      <c r="AH79" s="45"/>
      <c r="AI79" s="102" t="s">
        <v>1230</v>
      </c>
      <c r="AJ79" s="95" t="s">
        <v>1229</v>
      </c>
      <c r="AK79" s="39"/>
      <c r="AL79" s="39"/>
      <c r="AM79" s="46" t="s">
        <v>64</v>
      </c>
      <c r="AN79" s="39"/>
      <c r="AO79" s="47"/>
      <c r="AP79" s="80"/>
      <c r="AQ79" s="103" t="s">
        <v>1229</v>
      </c>
      <c r="AR79" s="103" t="s">
        <v>1229</v>
      </c>
      <c r="AS79" s="45"/>
      <c r="AT79" s="49" t="s">
        <v>76</v>
      </c>
      <c r="AU79" s="48" t="s">
        <v>155</v>
      </c>
      <c r="AV79" s="86" t="s">
        <v>1180</v>
      </c>
      <c r="AW79" s="55"/>
      <c r="AX79" s="48" t="s">
        <v>115</v>
      </c>
      <c r="AY79" s="48" t="s">
        <v>60</v>
      </c>
      <c r="AZ79" s="48" t="s">
        <v>833</v>
      </c>
      <c r="BA79" s="48">
        <v>175830453</v>
      </c>
      <c r="BB79" s="48"/>
      <c r="BC79" s="50">
        <v>45932.417404515247</v>
      </c>
      <c r="BD79" s="50">
        <v>45932.420550740302</v>
      </c>
      <c r="BE79" s="50">
        <v>45932.420442369388</v>
      </c>
      <c r="BF79" s="48"/>
    </row>
    <row r="80" spans="1:58" ht="15" customHeight="1" x14ac:dyDescent="0.3">
      <c r="A80" s="38">
        <v>79</v>
      </c>
      <c r="B80" s="39" t="s">
        <v>1177</v>
      </c>
      <c r="C80" s="95" t="s">
        <v>1177</v>
      </c>
      <c r="D80" s="95" t="s">
        <v>1177</v>
      </c>
      <c r="E80" s="95" t="s">
        <v>1177</v>
      </c>
      <c r="F80" s="95" t="s">
        <v>1177</v>
      </c>
      <c r="G80" s="95" t="s">
        <v>1177</v>
      </c>
      <c r="H80" s="95" t="s">
        <v>1177</v>
      </c>
      <c r="I80" s="95" t="s">
        <v>1177</v>
      </c>
      <c r="J80" s="95" t="s">
        <v>1177</v>
      </c>
      <c r="K80" s="95" t="s">
        <v>1177</v>
      </c>
      <c r="L80" s="95" t="s">
        <v>1177</v>
      </c>
      <c r="M80" s="95" t="s">
        <v>1177</v>
      </c>
      <c r="N80" s="95" t="s">
        <v>1177</v>
      </c>
      <c r="O80" s="95" t="s">
        <v>1177</v>
      </c>
      <c r="P80" s="95" t="s">
        <v>1177</v>
      </c>
      <c r="Q80" s="95" t="s">
        <v>1177</v>
      </c>
      <c r="R80" s="95" t="s">
        <v>1177</v>
      </c>
      <c r="S80" s="95" t="s">
        <v>1177</v>
      </c>
      <c r="T80" s="40" t="s">
        <v>112</v>
      </c>
      <c r="U80" s="102" t="s">
        <v>1229</v>
      </c>
      <c r="V80" s="102" t="s">
        <v>1230</v>
      </c>
      <c r="W80" s="102" t="s">
        <v>1229</v>
      </c>
      <c r="X80" s="102" t="s">
        <v>1229</v>
      </c>
      <c r="Y80" s="103" t="s">
        <v>1233</v>
      </c>
      <c r="Z80" s="42" t="s">
        <v>113</v>
      </c>
      <c r="AA80" s="104" t="s">
        <v>1243</v>
      </c>
      <c r="AB80" s="105" t="s">
        <v>1230</v>
      </c>
      <c r="AC80" s="105" t="s">
        <v>1229</v>
      </c>
      <c r="AD80" s="43" t="s">
        <v>63</v>
      </c>
      <c r="AE80" s="43"/>
      <c r="AF80" s="44"/>
      <c r="AG80" s="44"/>
      <c r="AH80" s="45"/>
      <c r="AI80" s="102" t="s">
        <v>1229</v>
      </c>
      <c r="AJ80" s="95" t="s">
        <v>1229</v>
      </c>
      <c r="AK80" s="39"/>
      <c r="AL80" s="39"/>
      <c r="AM80" s="46" t="s">
        <v>64</v>
      </c>
      <c r="AN80" s="39"/>
      <c r="AO80" s="47"/>
      <c r="AP80" s="80"/>
      <c r="AQ80" s="103" t="s">
        <v>1229</v>
      </c>
      <c r="AR80" s="103" t="s">
        <v>1229</v>
      </c>
      <c r="AS80" s="45"/>
      <c r="AT80" s="49" t="s">
        <v>76</v>
      </c>
      <c r="AU80" s="48" t="s">
        <v>109</v>
      </c>
      <c r="AV80" s="86" t="s">
        <v>1184</v>
      </c>
      <c r="AW80" s="55" t="s">
        <v>114</v>
      </c>
      <c r="AX80" s="48" t="s">
        <v>115</v>
      </c>
      <c r="AY80" s="48" t="s">
        <v>60</v>
      </c>
      <c r="AZ80" s="48" t="s">
        <v>116</v>
      </c>
      <c r="BA80" s="48">
        <v>962415005</v>
      </c>
      <c r="BB80" s="48"/>
      <c r="BC80" s="50">
        <v>45932.47031892457</v>
      </c>
      <c r="BD80" s="50">
        <v>45932.4777916331</v>
      </c>
      <c r="BE80" s="50">
        <v>45932.477643862061</v>
      </c>
      <c r="BF80" s="48"/>
    </row>
    <row r="81" spans="1:58" ht="15" customHeight="1" x14ac:dyDescent="0.3">
      <c r="A81" s="38">
        <v>80</v>
      </c>
      <c r="B81" s="39" t="s">
        <v>1177</v>
      </c>
      <c r="C81" s="95" t="s">
        <v>1177</v>
      </c>
      <c r="D81" s="95" t="s">
        <v>1177</v>
      </c>
      <c r="E81" s="95" t="s">
        <v>1177</v>
      </c>
      <c r="F81" s="95" t="s">
        <v>1177</v>
      </c>
      <c r="G81" s="95" t="s">
        <v>1177</v>
      </c>
      <c r="H81" s="95" t="s">
        <v>1177</v>
      </c>
      <c r="I81" s="95" t="s">
        <v>1177</v>
      </c>
      <c r="J81" s="95" t="s">
        <v>1177</v>
      </c>
      <c r="K81" s="95" t="s">
        <v>1177</v>
      </c>
      <c r="L81" s="95" t="s">
        <v>1177</v>
      </c>
      <c r="M81" s="95" t="s">
        <v>1177</v>
      </c>
      <c r="N81" s="95" t="s">
        <v>1177</v>
      </c>
      <c r="O81" s="95" t="s">
        <v>1177</v>
      </c>
      <c r="P81" s="95" t="s">
        <v>1177</v>
      </c>
      <c r="Q81" s="95" t="s">
        <v>1177</v>
      </c>
      <c r="R81" s="95" t="s">
        <v>1177</v>
      </c>
      <c r="S81" s="95" t="s">
        <v>1177</v>
      </c>
      <c r="T81" s="40"/>
      <c r="U81" s="102" t="s">
        <v>1229</v>
      </c>
      <c r="V81" s="102" t="s">
        <v>1231</v>
      </c>
      <c r="W81" s="102" t="s">
        <v>1231</v>
      </c>
      <c r="X81" s="102" t="s">
        <v>1230</v>
      </c>
      <c r="Y81" s="103" t="s">
        <v>1233</v>
      </c>
      <c r="Z81" s="42"/>
      <c r="AA81" s="104" t="s">
        <v>1244</v>
      </c>
      <c r="AB81" s="105" t="s">
        <v>1229</v>
      </c>
      <c r="AC81" s="105" t="s">
        <v>1230</v>
      </c>
      <c r="AD81" s="43"/>
      <c r="AE81" s="43" t="s">
        <v>73</v>
      </c>
      <c r="AF81" s="44"/>
      <c r="AG81" s="44"/>
      <c r="AH81" s="45"/>
      <c r="AI81" s="102" t="s">
        <v>1229</v>
      </c>
      <c r="AJ81" s="95" t="s">
        <v>1229</v>
      </c>
      <c r="AK81" s="39"/>
      <c r="AL81" s="39"/>
      <c r="AM81" s="46" t="s">
        <v>64</v>
      </c>
      <c r="AN81" s="39"/>
      <c r="AO81" s="47"/>
      <c r="AP81" s="80"/>
      <c r="AQ81" s="103" t="s">
        <v>1229</v>
      </c>
      <c r="AR81" s="103" t="s">
        <v>1229</v>
      </c>
      <c r="AS81" s="45"/>
      <c r="AT81" s="49" t="s">
        <v>76</v>
      </c>
      <c r="AU81" s="48" t="s">
        <v>155</v>
      </c>
      <c r="AV81" s="86" t="s">
        <v>1180</v>
      </c>
      <c r="AW81" s="55"/>
      <c r="AX81" s="48" t="s">
        <v>94</v>
      </c>
      <c r="AY81" s="48" t="s">
        <v>60</v>
      </c>
      <c r="AZ81" s="48" t="s">
        <v>834</v>
      </c>
      <c r="BA81" s="48">
        <v>516566405</v>
      </c>
      <c r="BB81" s="48"/>
      <c r="BC81" s="50">
        <v>45932.599475904572</v>
      </c>
      <c r="BD81" s="50">
        <v>45932.604725177007</v>
      </c>
      <c r="BE81" s="50">
        <v>45932.604692213157</v>
      </c>
      <c r="BF81" s="48"/>
    </row>
    <row r="82" spans="1:58" ht="15" customHeight="1" x14ac:dyDescent="0.3">
      <c r="A82" s="141">
        <v>81</v>
      </c>
      <c r="B82" s="39" t="s">
        <v>1177</v>
      </c>
      <c r="C82" s="95" t="s">
        <v>1177</v>
      </c>
      <c r="D82" s="95" t="s">
        <v>1177</v>
      </c>
      <c r="E82" s="95" t="s">
        <v>1177</v>
      </c>
      <c r="F82" s="95" t="s">
        <v>1177</v>
      </c>
      <c r="G82" s="95" t="s">
        <v>1177</v>
      </c>
      <c r="H82" s="95" t="s">
        <v>1177</v>
      </c>
      <c r="I82" s="95" t="s">
        <v>1177</v>
      </c>
      <c r="J82" s="95" t="s">
        <v>1177</v>
      </c>
      <c r="K82" s="95" t="s">
        <v>1177</v>
      </c>
      <c r="L82" s="95" t="s">
        <v>1177</v>
      </c>
      <c r="M82" s="95" t="s">
        <v>1179</v>
      </c>
      <c r="N82" s="95" t="s">
        <v>1177</v>
      </c>
      <c r="O82" s="95" t="s">
        <v>1177</v>
      </c>
      <c r="P82" s="95" t="s">
        <v>1177</v>
      </c>
      <c r="Q82" s="95" t="s">
        <v>1177</v>
      </c>
      <c r="R82" s="95" t="s">
        <v>1177</v>
      </c>
      <c r="S82" s="95" t="s">
        <v>1177</v>
      </c>
      <c r="T82" s="25" t="s">
        <v>268</v>
      </c>
      <c r="U82" s="102" t="s">
        <v>1229</v>
      </c>
      <c r="V82" s="102" t="s">
        <v>1229</v>
      </c>
      <c r="W82" s="102" t="s">
        <v>1231</v>
      </c>
      <c r="X82" s="102" t="s">
        <v>1231</v>
      </c>
      <c r="Y82" s="103" t="s">
        <v>1234</v>
      </c>
      <c r="AA82" s="104" t="s">
        <v>1244</v>
      </c>
      <c r="AB82" s="105" t="s">
        <v>1229</v>
      </c>
      <c r="AC82" s="105" t="s">
        <v>1229</v>
      </c>
      <c r="AE82" s="18" t="s">
        <v>73</v>
      </c>
      <c r="AF82" s="19" t="s">
        <v>79</v>
      </c>
      <c r="AI82" s="102" t="s">
        <v>1229</v>
      </c>
      <c r="AJ82" s="95" t="s">
        <v>1229</v>
      </c>
      <c r="AK82" s="7" t="s">
        <v>99</v>
      </c>
      <c r="AL82" s="7" t="s">
        <v>80</v>
      </c>
      <c r="AQ82" s="103" t="s">
        <v>1229</v>
      </c>
      <c r="AR82" s="103" t="s">
        <v>1229</v>
      </c>
      <c r="AS82" s="33" t="s">
        <v>269</v>
      </c>
      <c r="AT82" s="15" t="s">
        <v>66</v>
      </c>
      <c r="AU82" s="11" t="s">
        <v>155</v>
      </c>
      <c r="AV82" s="86" t="s">
        <v>1180</v>
      </c>
      <c r="AX82" s="11" t="s">
        <v>251</v>
      </c>
      <c r="AY82" s="11" t="s">
        <v>60</v>
      </c>
      <c r="AZ82" s="11" t="s">
        <v>270</v>
      </c>
      <c r="BA82" s="11">
        <v>332730023</v>
      </c>
      <c r="BC82" s="12">
        <v>45932.600165095762</v>
      </c>
      <c r="BD82" s="12">
        <v>45932.609066360172</v>
      </c>
      <c r="BE82" s="12">
        <v>45932.608988678148</v>
      </c>
    </row>
    <row r="83" spans="1:58" ht="15" customHeight="1" x14ac:dyDescent="0.3">
      <c r="A83" s="141">
        <v>82</v>
      </c>
      <c r="B83" s="39" t="s">
        <v>1177</v>
      </c>
      <c r="C83" s="95" t="s">
        <v>1177</v>
      </c>
      <c r="D83" s="95" t="s">
        <v>1177</v>
      </c>
      <c r="E83" s="95" t="s">
        <v>1177</v>
      </c>
      <c r="F83" s="95" t="s">
        <v>1177</v>
      </c>
      <c r="G83" s="95" t="s">
        <v>1177</v>
      </c>
      <c r="H83" s="95" t="s">
        <v>1177</v>
      </c>
      <c r="I83" s="95" t="s">
        <v>1177</v>
      </c>
      <c r="J83" s="95" t="s">
        <v>1177</v>
      </c>
      <c r="K83" s="95" t="s">
        <v>1177</v>
      </c>
      <c r="L83" s="95" t="s">
        <v>1177</v>
      </c>
      <c r="M83" s="95" t="s">
        <v>1177</v>
      </c>
      <c r="N83" s="95" t="s">
        <v>1177</v>
      </c>
      <c r="O83" s="95" t="s">
        <v>1177</v>
      </c>
      <c r="P83" s="95" t="s">
        <v>1177</v>
      </c>
      <c r="Q83" s="95" t="s">
        <v>1177</v>
      </c>
      <c r="R83" s="95" t="s">
        <v>1177</v>
      </c>
      <c r="S83" s="95" t="s">
        <v>1177</v>
      </c>
      <c r="U83" s="102" t="s">
        <v>1229</v>
      </c>
      <c r="V83" s="102" t="s">
        <v>1229</v>
      </c>
      <c r="W83" s="102" t="s">
        <v>1229</v>
      </c>
      <c r="X83" s="102" t="s">
        <v>1229</v>
      </c>
      <c r="Y83" s="103" t="s">
        <v>1233</v>
      </c>
      <c r="AA83" s="104" t="s">
        <v>1246</v>
      </c>
      <c r="AB83" s="105" t="s">
        <v>1229</v>
      </c>
      <c r="AC83" s="105" t="s">
        <v>1229</v>
      </c>
      <c r="AD83" s="18" t="s">
        <v>63</v>
      </c>
      <c r="AE83" s="18" t="s">
        <v>73</v>
      </c>
      <c r="AF83" s="19" t="s">
        <v>79</v>
      </c>
      <c r="AI83" s="102" t="s">
        <v>1230</v>
      </c>
      <c r="AJ83" s="95" t="s">
        <v>1229</v>
      </c>
      <c r="AK83" s="7" t="s">
        <v>99</v>
      </c>
      <c r="AL83" s="7" t="s">
        <v>80</v>
      </c>
      <c r="AM83" s="36" t="s">
        <v>64</v>
      </c>
      <c r="AQ83" s="103" t="s">
        <v>1229</v>
      </c>
      <c r="AR83" s="103" t="s">
        <v>1229</v>
      </c>
      <c r="AT83" s="15" t="s">
        <v>66</v>
      </c>
      <c r="AU83" s="11" t="s">
        <v>868</v>
      </c>
      <c r="AV83" s="86" t="s">
        <v>1181</v>
      </c>
      <c r="AX83" s="11" t="s">
        <v>94</v>
      </c>
      <c r="AY83" s="11" t="s">
        <v>60</v>
      </c>
      <c r="AZ83" s="11" t="s">
        <v>1006</v>
      </c>
      <c r="BA83" s="11">
        <v>353862976</v>
      </c>
      <c r="BC83" s="12">
        <v>45932.606032983909</v>
      </c>
      <c r="BD83" s="12">
        <v>45932.614096691927</v>
      </c>
      <c r="BE83" s="12">
        <v>45932.613976377179</v>
      </c>
    </row>
    <row r="84" spans="1:58" ht="15" customHeight="1" x14ac:dyDescent="0.3">
      <c r="A84" s="141">
        <v>83</v>
      </c>
      <c r="B84" s="39" t="s">
        <v>1177</v>
      </c>
      <c r="C84" s="95" t="s">
        <v>1177</v>
      </c>
      <c r="D84" s="95" t="s">
        <v>1177</v>
      </c>
      <c r="E84" s="95" t="s">
        <v>1177</v>
      </c>
      <c r="F84" s="95" t="s">
        <v>1177</v>
      </c>
      <c r="G84" s="95" t="s">
        <v>1177</v>
      </c>
      <c r="H84" s="95" t="s">
        <v>1177</v>
      </c>
      <c r="I84" s="95" t="s">
        <v>1177</v>
      </c>
      <c r="J84" s="95" t="s">
        <v>1177</v>
      </c>
      <c r="K84" s="95" t="s">
        <v>1177</v>
      </c>
      <c r="L84" s="95" t="s">
        <v>1177</v>
      </c>
      <c r="M84" s="95" t="s">
        <v>1177</v>
      </c>
      <c r="N84" s="95" t="s">
        <v>1177</v>
      </c>
      <c r="O84" s="95" t="s">
        <v>1177</v>
      </c>
      <c r="P84" s="95" t="s">
        <v>1177</v>
      </c>
      <c r="Q84" s="95" t="s">
        <v>1177</v>
      </c>
      <c r="R84" s="95" t="s">
        <v>1177</v>
      </c>
      <c r="S84" s="95" t="s">
        <v>1177</v>
      </c>
      <c r="U84" s="102" t="s">
        <v>1231</v>
      </c>
      <c r="V84" s="102" t="s">
        <v>1229</v>
      </c>
      <c r="W84" s="102" t="s">
        <v>1229</v>
      </c>
      <c r="X84" s="102" t="s">
        <v>1230</v>
      </c>
      <c r="Y84" s="103" t="s">
        <v>1233</v>
      </c>
      <c r="AA84" s="104" t="s">
        <v>1245</v>
      </c>
      <c r="AB84" s="105" t="s">
        <v>1229</v>
      </c>
      <c r="AC84" s="105" t="s">
        <v>1229</v>
      </c>
      <c r="AE84" s="18" t="s">
        <v>73</v>
      </c>
      <c r="AI84" s="102" t="s">
        <v>1231</v>
      </c>
      <c r="AJ84" s="95" t="s">
        <v>1229</v>
      </c>
      <c r="AK84" s="7" t="s">
        <v>99</v>
      </c>
      <c r="AL84" s="7" t="s">
        <v>80</v>
      </c>
      <c r="AQ84" s="103" t="s">
        <v>1229</v>
      </c>
      <c r="AR84" s="103" t="s">
        <v>1229</v>
      </c>
      <c r="AT84" s="15" t="s">
        <v>66</v>
      </c>
      <c r="AU84" s="11" t="s">
        <v>868</v>
      </c>
      <c r="AV84" s="86" t="s">
        <v>1181</v>
      </c>
      <c r="AX84" s="11" t="s">
        <v>94</v>
      </c>
      <c r="AY84" s="11" t="s">
        <v>59</v>
      </c>
      <c r="AZ84" s="11" t="s">
        <v>1007</v>
      </c>
      <c r="BC84" s="12">
        <v>45932.602311447583</v>
      </c>
      <c r="BD84" s="12">
        <v>45932.62841558332</v>
      </c>
      <c r="BE84" s="12">
        <v>45932.628131024838</v>
      </c>
    </row>
    <row r="85" spans="1:58" ht="15" customHeight="1" x14ac:dyDescent="0.3">
      <c r="A85" s="141">
        <v>84</v>
      </c>
      <c r="B85" s="95" t="s">
        <v>1177</v>
      </c>
      <c r="C85" s="95" t="s">
        <v>1177</v>
      </c>
      <c r="D85" s="95" t="s">
        <v>1177</v>
      </c>
      <c r="E85" s="95" t="s">
        <v>1179</v>
      </c>
      <c r="F85" s="95" t="s">
        <v>1179</v>
      </c>
      <c r="G85" s="95" t="s">
        <v>1179</v>
      </c>
      <c r="H85" s="95" t="s">
        <v>1177</v>
      </c>
      <c r="I85" s="95" t="s">
        <v>1177</v>
      </c>
      <c r="J85" s="95" t="s">
        <v>1177</v>
      </c>
      <c r="K85" s="95" t="s">
        <v>1177</v>
      </c>
      <c r="L85" s="95" t="s">
        <v>1177</v>
      </c>
      <c r="M85" s="95" t="s">
        <v>1177</v>
      </c>
      <c r="N85" s="95" t="s">
        <v>1179</v>
      </c>
      <c r="O85" s="95" t="s">
        <v>1179</v>
      </c>
      <c r="P85" s="95" t="s">
        <v>1177</v>
      </c>
      <c r="Q85" s="95" t="s">
        <v>1179</v>
      </c>
      <c r="R85" s="95" t="s">
        <v>1177</v>
      </c>
      <c r="S85" s="95" t="s">
        <v>1177</v>
      </c>
      <c r="U85" s="102" t="s">
        <v>1229</v>
      </c>
      <c r="V85" s="102" t="s">
        <v>1229</v>
      </c>
      <c r="W85" s="102" t="s">
        <v>1229</v>
      </c>
      <c r="X85" s="102" t="s">
        <v>1231</v>
      </c>
      <c r="Y85" s="103" t="s">
        <v>1235</v>
      </c>
      <c r="AA85" s="104" t="s">
        <v>1244</v>
      </c>
      <c r="AB85" s="105" t="s">
        <v>1229</v>
      </c>
      <c r="AC85" s="105" t="s">
        <v>1231</v>
      </c>
      <c r="AD85" s="18" t="s">
        <v>63</v>
      </c>
      <c r="AE85" s="18" t="s">
        <v>73</v>
      </c>
      <c r="AI85" s="102" t="s">
        <v>1230</v>
      </c>
      <c r="AJ85" s="95" t="s">
        <v>1229</v>
      </c>
      <c r="AL85" s="7" t="s">
        <v>80</v>
      </c>
      <c r="AM85" s="36" t="s">
        <v>64</v>
      </c>
      <c r="AO85" s="37" t="s">
        <v>121</v>
      </c>
      <c r="AP85" s="24" t="s">
        <v>967</v>
      </c>
      <c r="AQ85" s="103" t="s">
        <v>1229</v>
      </c>
      <c r="AR85" s="103" t="s">
        <v>1229</v>
      </c>
      <c r="AS85" s="33" t="s">
        <v>968</v>
      </c>
      <c r="AT85" s="15" t="s">
        <v>66</v>
      </c>
      <c r="AU85" s="11" t="s">
        <v>868</v>
      </c>
      <c r="AV85" s="86" t="s">
        <v>1181</v>
      </c>
      <c r="AX85" s="11" t="s">
        <v>94</v>
      </c>
      <c r="AY85" s="11" t="s">
        <v>60</v>
      </c>
      <c r="AZ85" s="11" t="s">
        <v>969</v>
      </c>
      <c r="BA85" s="11">
        <v>394133395</v>
      </c>
      <c r="BC85" s="12">
        <v>45932.605210586917</v>
      </c>
      <c r="BD85" s="12">
        <v>45932.631434256713</v>
      </c>
      <c r="BE85" s="12">
        <v>45932.631312582453</v>
      </c>
    </row>
    <row r="86" spans="1:58" ht="15" customHeight="1" x14ac:dyDescent="0.3">
      <c r="A86" s="141">
        <v>85</v>
      </c>
      <c r="B86" s="39" t="s">
        <v>1177</v>
      </c>
      <c r="C86" s="95" t="s">
        <v>1177</v>
      </c>
      <c r="D86" s="95" t="s">
        <v>1177</v>
      </c>
      <c r="E86" s="95" t="s">
        <v>1177</v>
      </c>
      <c r="F86" s="95" t="s">
        <v>1177</v>
      </c>
      <c r="G86" s="95" t="s">
        <v>1177</v>
      </c>
      <c r="H86" s="95" t="s">
        <v>1177</v>
      </c>
      <c r="I86" s="95" t="s">
        <v>1177</v>
      </c>
      <c r="J86" s="95" t="s">
        <v>1177</v>
      </c>
      <c r="K86" s="95" t="s">
        <v>1177</v>
      </c>
      <c r="L86" s="95" t="s">
        <v>1177</v>
      </c>
      <c r="M86" s="95" t="s">
        <v>1177</v>
      </c>
      <c r="N86" s="95" t="s">
        <v>1177</v>
      </c>
      <c r="O86" s="95" t="s">
        <v>1177</v>
      </c>
      <c r="P86" s="95" t="s">
        <v>1177</v>
      </c>
      <c r="Q86" s="95" t="s">
        <v>1177</v>
      </c>
      <c r="R86" s="95" t="s">
        <v>1177</v>
      </c>
      <c r="S86" s="95" t="s">
        <v>1177</v>
      </c>
      <c r="U86" s="102" t="s">
        <v>1229</v>
      </c>
      <c r="V86" s="102" t="s">
        <v>1229</v>
      </c>
      <c r="W86" s="102" t="s">
        <v>1229</v>
      </c>
      <c r="X86" s="102" t="s">
        <v>1230</v>
      </c>
      <c r="Y86" s="103" t="s">
        <v>1234</v>
      </c>
      <c r="Z86" s="10" t="s">
        <v>919</v>
      </c>
      <c r="AA86" s="104" t="s">
        <v>1245</v>
      </c>
      <c r="AB86" s="105" t="s">
        <v>1229</v>
      </c>
      <c r="AC86" s="105" t="s">
        <v>1229</v>
      </c>
      <c r="AE86" s="18" t="s">
        <v>73</v>
      </c>
      <c r="AF86" s="19" t="s">
        <v>79</v>
      </c>
      <c r="AI86" s="102" t="s">
        <v>1230</v>
      </c>
      <c r="AJ86" s="95" t="s">
        <v>1229</v>
      </c>
      <c r="AL86" s="7" t="s">
        <v>80</v>
      </c>
      <c r="AM86" s="36" t="s">
        <v>64</v>
      </c>
      <c r="AQ86" s="103" t="s">
        <v>1229</v>
      </c>
      <c r="AR86" s="103" t="s">
        <v>1229</v>
      </c>
      <c r="AS86" s="33" t="s">
        <v>920</v>
      </c>
      <c r="AT86" s="15" t="s">
        <v>66</v>
      </c>
      <c r="AU86" s="11" t="s">
        <v>868</v>
      </c>
      <c r="AV86" s="86" t="s">
        <v>1181</v>
      </c>
      <c r="AX86" s="11" t="s">
        <v>94</v>
      </c>
      <c r="AY86" s="11" t="s">
        <v>60</v>
      </c>
      <c r="AZ86" s="11" t="s">
        <v>921</v>
      </c>
      <c r="BA86" s="11">
        <v>7604871</v>
      </c>
      <c r="BC86" s="12">
        <v>45932.604415337439</v>
      </c>
      <c r="BD86" s="12">
        <v>45932.632584254003</v>
      </c>
      <c r="BE86" s="12">
        <v>45932.631343991423</v>
      </c>
    </row>
    <row r="87" spans="1:58" ht="15" customHeight="1" x14ac:dyDescent="0.3">
      <c r="A87" s="141">
        <v>86</v>
      </c>
      <c r="B87" s="39" t="s">
        <v>1177</v>
      </c>
      <c r="C87" s="95" t="s">
        <v>1177</v>
      </c>
      <c r="D87" s="95" t="s">
        <v>1177</v>
      </c>
      <c r="E87" s="95" t="s">
        <v>1177</v>
      </c>
      <c r="F87" s="95" t="s">
        <v>1177</v>
      </c>
      <c r="G87" s="95" t="s">
        <v>1177</v>
      </c>
      <c r="H87" s="95" t="s">
        <v>1177</v>
      </c>
      <c r="I87" s="95" t="s">
        <v>1177</v>
      </c>
      <c r="J87" s="95" t="s">
        <v>1177</v>
      </c>
      <c r="K87" s="95" t="s">
        <v>1177</v>
      </c>
      <c r="L87" s="95" t="s">
        <v>1177</v>
      </c>
      <c r="M87" s="95" t="s">
        <v>1177</v>
      </c>
      <c r="N87" s="95" t="s">
        <v>1177</v>
      </c>
      <c r="O87" s="95" t="s">
        <v>1177</v>
      </c>
      <c r="P87" s="95" t="s">
        <v>1177</v>
      </c>
      <c r="Q87" s="95" t="s">
        <v>1177</v>
      </c>
      <c r="R87" s="95" t="s">
        <v>1177</v>
      </c>
      <c r="S87" s="95" t="s">
        <v>1177</v>
      </c>
      <c r="U87" s="102" t="s">
        <v>1229</v>
      </c>
      <c r="V87" s="102" t="s">
        <v>1229</v>
      </c>
      <c r="W87" s="102" t="s">
        <v>1230</v>
      </c>
      <c r="X87" s="102" t="s">
        <v>1229</v>
      </c>
      <c r="Y87" s="103" t="s">
        <v>1233</v>
      </c>
      <c r="AA87" s="104" t="s">
        <v>1243</v>
      </c>
      <c r="AB87" s="105" t="s">
        <v>1229</v>
      </c>
      <c r="AC87" s="105" t="s">
        <v>1229</v>
      </c>
      <c r="AE87" s="18" t="s">
        <v>73</v>
      </c>
      <c r="AI87" s="102" t="s">
        <v>1230</v>
      </c>
      <c r="AJ87" s="95" t="s">
        <v>1229</v>
      </c>
      <c r="AO87" s="37" t="s">
        <v>121</v>
      </c>
      <c r="AP87" s="24" t="s">
        <v>916</v>
      </c>
      <c r="AQ87" s="103" t="s">
        <v>1229</v>
      </c>
      <c r="AR87" s="103" t="s">
        <v>1229</v>
      </c>
      <c r="AS87" s="33" t="s">
        <v>917</v>
      </c>
      <c r="AT87" s="15" t="s">
        <v>66</v>
      </c>
      <c r="AU87" s="11" t="s">
        <v>868</v>
      </c>
      <c r="AV87" s="86" t="s">
        <v>1181</v>
      </c>
      <c r="AX87" s="11" t="s">
        <v>94</v>
      </c>
      <c r="AY87" s="11" t="s">
        <v>60</v>
      </c>
      <c r="AZ87" s="11" t="s">
        <v>918</v>
      </c>
      <c r="BA87" s="11">
        <v>447133262</v>
      </c>
      <c r="BC87" s="12">
        <v>45932.603575496309</v>
      </c>
      <c r="BD87" s="12">
        <v>45932.632592222093</v>
      </c>
      <c r="BE87" s="12">
        <v>45932.631664473112</v>
      </c>
    </row>
    <row r="88" spans="1:58" ht="15" customHeight="1" x14ac:dyDescent="0.3">
      <c r="A88" s="38">
        <v>87</v>
      </c>
      <c r="B88" s="39" t="s">
        <v>1177</v>
      </c>
      <c r="C88" s="95" t="s">
        <v>1177</v>
      </c>
      <c r="D88" s="95" t="s">
        <v>1177</v>
      </c>
      <c r="E88" s="95" t="s">
        <v>1177</v>
      </c>
      <c r="F88" s="95" t="s">
        <v>1177</v>
      </c>
      <c r="G88" s="95" t="s">
        <v>1177</v>
      </c>
      <c r="H88" s="95" t="s">
        <v>1177</v>
      </c>
      <c r="I88" s="95" t="s">
        <v>1177</v>
      </c>
      <c r="J88" s="95" t="s">
        <v>1177</v>
      </c>
      <c r="K88" s="95" t="s">
        <v>1177</v>
      </c>
      <c r="L88" s="95" t="s">
        <v>1177</v>
      </c>
      <c r="M88" s="95" t="s">
        <v>1177</v>
      </c>
      <c r="N88" s="95" t="s">
        <v>1177</v>
      </c>
      <c r="O88" s="95" t="s">
        <v>1177</v>
      </c>
      <c r="P88" s="95" t="s">
        <v>1177</v>
      </c>
      <c r="Q88" s="95" t="s">
        <v>1177</v>
      </c>
      <c r="R88" s="95" t="s">
        <v>1177</v>
      </c>
      <c r="S88" s="95" t="s">
        <v>1177</v>
      </c>
      <c r="T88" s="40"/>
      <c r="U88" s="102" t="s">
        <v>1229</v>
      </c>
      <c r="V88" s="102" t="s">
        <v>1230</v>
      </c>
      <c r="W88" s="102" t="s">
        <v>1230</v>
      </c>
      <c r="X88" s="102" t="s">
        <v>1230</v>
      </c>
      <c r="Y88" s="103" t="s">
        <v>1233</v>
      </c>
      <c r="Z88" s="42"/>
      <c r="AA88" s="104" t="s">
        <v>1244</v>
      </c>
      <c r="AB88" s="105" t="s">
        <v>1229</v>
      </c>
      <c r="AC88" s="105" t="s">
        <v>1229</v>
      </c>
      <c r="AD88" s="43" t="s">
        <v>63</v>
      </c>
      <c r="AE88" s="43" t="s">
        <v>73</v>
      </c>
      <c r="AF88" s="44" t="s">
        <v>79</v>
      </c>
      <c r="AG88" s="44"/>
      <c r="AH88" s="45"/>
      <c r="AI88" s="102" t="s">
        <v>1230</v>
      </c>
      <c r="AJ88" s="95" t="s">
        <v>1229</v>
      </c>
      <c r="AK88" s="39"/>
      <c r="AL88" s="39" t="s">
        <v>80</v>
      </c>
      <c r="AM88" s="46" t="s">
        <v>64</v>
      </c>
      <c r="AN88" s="39"/>
      <c r="AO88" s="47"/>
      <c r="AP88" s="80"/>
      <c r="AQ88" s="103" t="s">
        <v>1229</v>
      </c>
      <c r="AR88" s="103" t="s">
        <v>1229</v>
      </c>
      <c r="AS88" s="45"/>
      <c r="AT88" s="49" t="s">
        <v>76</v>
      </c>
      <c r="AU88" s="48" t="s">
        <v>155</v>
      </c>
      <c r="AV88" s="86" t="s">
        <v>1180</v>
      </c>
      <c r="AW88" s="55"/>
      <c r="AX88" s="48" t="s">
        <v>115</v>
      </c>
      <c r="AY88" s="48" t="s">
        <v>60</v>
      </c>
      <c r="AZ88" s="48" t="s">
        <v>835</v>
      </c>
      <c r="BA88" s="48">
        <v>1047674159</v>
      </c>
      <c r="BB88" s="48"/>
      <c r="BC88" s="50">
        <v>45932.938987472728</v>
      </c>
      <c r="BD88" s="50">
        <v>45932.943096751857</v>
      </c>
      <c r="BE88" s="50">
        <v>45932.943012046293</v>
      </c>
      <c r="BF88" s="48"/>
    </row>
    <row r="89" spans="1:58" ht="15" customHeight="1" x14ac:dyDescent="0.3">
      <c r="A89" s="141">
        <v>88</v>
      </c>
      <c r="B89" s="39" t="s">
        <v>1177</v>
      </c>
      <c r="C89" s="95" t="s">
        <v>1177</v>
      </c>
      <c r="D89" s="95" t="s">
        <v>1177</v>
      </c>
      <c r="E89" s="95" t="s">
        <v>1177</v>
      </c>
      <c r="F89" s="95" t="s">
        <v>1177</v>
      </c>
      <c r="G89" s="95" t="s">
        <v>1177</v>
      </c>
      <c r="H89" s="95" t="s">
        <v>1177</v>
      </c>
      <c r="I89" s="95" t="s">
        <v>1177</v>
      </c>
      <c r="J89" s="95" t="s">
        <v>1177</v>
      </c>
      <c r="K89" s="95" t="s">
        <v>1177</v>
      </c>
      <c r="L89" s="95" t="s">
        <v>1177</v>
      </c>
      <c r="M89" s="95" t="s">
        <v>1177</v>
      </c>
      <c r="N89" s="95" t="s">
        <v>1177</v>
      </c>
      <c r="O89" s="95" t="s">
        <v>1177</v>
      </c>
      <c r="P89" s="95" t="s">
        <v>1177</v>
      </c>
      <c r="Q89" s="95" t="s">
        <v>1177</v>
      </c>
      <c r="R89" s="95" t="s">
        <v>1177</v>
      </c>
      <c r="S89" s="95" t="s">
        <v>1177</v>
      </c>
      <c r="U89" s="102" t="s">
        <v>1229</v>
      </c>
      <c r="V89" s="102" t="s">
        <v>1230</v>
      </c>
      <c r="W89" s="102" t="s">
        <v>1231</v>
      </c>
      <c r="X89" s="102" t="s">
        <v>1230</v>
      </c>
      <c r="Y89" s="103" t="s">
        <v>1234</v>
      </c>
      <c r="Z89" s="10" t="s">
        <v>162</v>
      </c>
      <c r="AA89" s="104" t="s">
        <v>1244</v>
      </c>
      <c r="AB89" s="105" t="s">
        <v>1229</v>
      </c>
      <c r="AC89" s="105" t="s">
        <v>1229</v>
      </c>
      <c r="AD89" s="18" t="s">
        <v>63</v>
      </c>
      <c r="AI89" s="102" t="s">
        <v>1229</v>
      </c>
      <c r="AJ89" s="95" t="s">
        <v>1229</v>
      </c>
      <c r="AL89" s="7" t="s">
        <v>80</v>
      </c>
      <c r="AO89" s="37" t="s">
        <v>121</v>
      </c>
      <c r="AP89" s="24" t="s">
        <v>163</v>
      </c>
      <c r="AQ89" s="103" t="s">
        <v>1229</v>
      </c>
      <c r="AR89" s="103" t="s">
        <v>1229</v>
      </c>
      <c r="AS89" s="33" t="s">
        <v>164</v>
      </c>
      <c r="AT89" s="15" t="s">
        <v>66</v>
      </c>
      <c r="AU89" s="11" t="s">
        <v>155</v>
      </c>
      <c r="AV89" s="86" t="s">
        <v>1180</v>
      </c>
      <c r="AX89" s="11" t="s">
        <v>165</v>
      </c>
      <c r="AY89" s="11" t="s">
        <v>60</v>
      </c>
      <c r="AZ89" s="11" t="s">
        <v>166</v>
      </c>
      <c r="BA89" s="11">
        <v>412864421</v>
      </c>
      <c r="BC89" s="12">
        <v>45937.594804977962</v>
      </c>
      <c r="BD89" s="12">
        <v>45937.611928840437</v>
      </c>
      <c r="BE89" s="12">
        <v>45937.611764564077</v>
      </c>
    </row>
    <row r="90" spans="1:58" ht="15" customHeight="1" x14ac:dyDescent="0.3">
      <c r="A90" s="38">
        <v>89</v>
      </c>
      <c r="B90" s="95" t="s">
        <v>1177</v>
      </c>
      <c r="C90" s="95" t="s">
        <v>1177</v>
      </c>
      <c r="D90" s="95" t="s">
        <v>1177</v>
      </c>
      <c r="E90" s="95" t="s">
        <v>1177</v>
      </c>
      <c r="F90" s="95" t="s">
        <v>1179</v>
      </c>
      <c r="G90" s="95" t="s">
        <v>1177</v>
      </c>
      <c r="H90" s="95" t="s">
        <v>1177</v>
      </c>
      <c r="I90" s="95" t="s">
        <v>1177</v>
      </c>
      <c r="J90" s="95" t="s">
        <v>1177</v>
      </c>
      <c r="K90" s="95" t="s">
        <v>1177</v>
      </c>
      <c r="L90" s="95" t="s">
        <v>1177</v>
      </c>
      <c r="M90" s="95" t="s">
        <v>1177</v>
      </c>
      <c r="N90" s="95" t="s">
        <v>1177</v>
      </c>
      <c r="O90" s="95" t="s">
        <v>1177</v>
      </c>
      <c r="P90" s="95" t="s">
        <v>1177</v>
      </c>
      <c r="Q90" s="95" t="s">
        <v>1177</v>
      </c>
      <c r="R90" s="95" t="s">
        <v>1177</v>
      </c>
      <c r="S90" s="95" t="s">
        <v>1177</v>
      </c>
      <c r="T90" s="40" t="s">
        <v>836</v>
      </c>
      <c r="U90" s="102" t="s">
        <v>1229</v>
      </c>
      <c r="V90" s="102" t="s">
        <v>1229</v>
      </c>
      <c r="W90" s="102" t="s">
        <v>1229</v>
      </c>
      <c r="X90" s="102" t="s">
        <v>1231</v>
      </c>
      <c r="Y90" s="103" t="s">
        <v>1236</v>
      </c>
      <c r="Z90" s="42" t="s">
        <v>837</v>
      </c>
      <c r="AA90" s="104" t="s">
        <v>1247</v>
      </c>
      <c r="AB90" s="105" t="s">
        <v>1231</v>
      </c>
      <c r="AC90" s="105" t="s">
        <v>1229</v>
      </c>
      <c r="AD90" s="43"/>
      <c r="AE90" s="43" t="s">
        <v>73</v>
      </c>
      <c r="AF90" s="44"/>
      <c r="AG90" s="44" t="s">
        <v>121</v>
      </c>
      <c r="AH90" s="45" t="s">
        <v>838</v>
      </c>
      <c r="AI90" s="102" t="s">
        <v>1231</v>
      </c>
      <c r="AJ90" s="95" t="s">
        <v>1229</v>
      </c>
      <c r="AK90" s="39"/>
      <c r="AL90" s="39"/>
      <c r="AM90" s="46" t="s">
        <v>64</v>
      </c>
      <c r="AN90" s="39"/>
      <c r="AO90" s="47"/>
      <c r="AP90" s="80"/>
      <c r="AQ90" s="103" t="s">
        <v>1229</v>
      </c>
      <c r="AR90" s="103" t="s">
        <v>1229</v>
      </c>
      <c r="AS90" s="45"/>
      <c r="AT90" s="49" t="s">
        <v>76</v>
      </c>
      <c r="AU90" s="48" t="s">
        <v>155</v>
      </c>
      <c r="AV90" s="86" t="s">
        <v>1180</v>
      </c>
      <c r="AW90" s="55"/>
      <c r="AX90" s="48" t="s">
        <v>165</v>
      </c>
      <c r="AY90" s="48" t="s">
        <v>60</v>
      </c>
      <c r="AZ90" s="48" t="s">
        <v>839</v>
      </c>
      <c r="BA90" s="48">
        <v>668274040</v>
      </c>
      <c r="BB90" s="48"/>
      <c r="BC90" s="50">
        <v>45938.477997799047</v>
      </c>
      <c r="BD90" s="50">
        <v>45938.483761593343</v>
      </c>
      <c r="BE90" s="50">
        <v>45938.483709417313</v>
      </c>
      <c r="BF90" s="48"/>
    </row>
    <row r="91" spans="1:58" ht="15" customHeight="1" x14ac:dyDescent="0.3">
      <c r="A91" s="141">
        <v>90</v>
      </c>
      <c r="B91" s="39" t="s">
        <v>1177</v>
      </c>
      <c r="C91" s="95" t="s">
        <v>1177</v>
      </c>
      <c r="D91" s="95" t="s">
        <v>1177</v>
      </c>
      <c r="E91" s="95" t="s">
        <v>1177</v>
      </c>
      <c r="F91" s="95" t="s">
        <v>1177</v>
      </c>
      <c r="G91" s="95" t="s">
        <v>1177</v>
      </c>
      <c r="H91" s="95" t="s">
        <v>1177</v>
      </c>
      <c r="I91" s="95" t="s">
        <v>1177</v>
      </c>
      <c r="J91" s="95" t="s">
        <v>1177</v>
      </c>
      <c r="K91" s="95" t="s">
        <v>1177</v>
      </c>
      <c r="L91" s="95" t="s">
        <v>1177</v>
      </c>
      <c r="M91" s="95" t="s">
        <v>1177</v>
      </c>
      <c r="N91" s="95" t="s">
        <v>1177</v>
      </c>
      <c r="O91" s="95" t="s">
        <v>1177</v>
      </c>
      <c r="P91" s="95" t="s">
        <v>1177</v>
      </c>
      <c r="Q91" s="95" t="s">
        <v>1177</v>
      </c>
      <c r="R91" s="95" t="s">
        <v>1177</v>
      </c>
      <c r="S91" s="95" t="s">
        <v>1177</v>
      </c>
      <c r="U91" s="102" t="s">
        <v>1229</v>
      </c>
      <c r="V91" s="102" t="s">
        <v>1229</v>
      </c>
      <c r="W91" s="102" t="s">
        <v>1229</v>
      </c>
      <c r="X91" s="102" t="s">
        <v>1230</v>
      </c>
      <c r="Y91" s="103" t="s">
        <v>1233</v>
      </c>
      <c r="Z91" s="10" t="s">
        <v>1008</v>
      </c>
      <c r="AA91" s="104" t="s">
        <v>1243</v>
      </c>
      <c r="AB91" s="105" t="s">
        <v>1231</v>
      </c>
      <c r="AC91" s="105" t="s">
        <v>1229</v>
      </c>
      <c r="AE91" s="18" t="s">
        <v>73</v>
      </c>
      <c r="AI91" s="102" t="s">
        <v>1230</v>
      </c>
      <c r="AJ91" s="95" t="s">
        <v>1229</v>
      </c>
      <c r="AM91" s="36" t="s">
        <v>64</v>
      </c>
      <c r="AQ91" s="103" t="s">
        <v>1229</v>
      </c>
      <c r="AR91" s="103" t="s">
        <v>1229</v>
      </c>
      <c r="AT91" s="15" t="s">
        <v>66</v>
      </c>
      <c r="AU91" s="11" t="s">
        <v>868</v>
      </c>
      <c r="AV91" s="86" t="s">
        <v>1181</v>
      </c>
      <c r="AX91" s="11" t="s">
        <v>144</v>
      </c>
      <c r="AY91" s="11" t="s">
        <v>60</v>
      </c>
      <c r="AZ91" s="11" t="s">
        <v>1009</v>
      </c>
      <c r="BA91" s="11">
        <v>95201074</v>
      </c>
      <c r="BC91" s="12">
        <v>45938.493828720872</v>
      </c>
      <c r="BD91" s="12">
        <v>45938.498080610487</v>
      </c>
      <c r="BE91" s="12">
        <v>45938.498006091919</v>
      </c>
    </row>
    <row r="92" spans="1:58" ht="15" customHeight="1" x14ac:dyDescent="0.3">
      <c r="A92" s="38">
        <v>91</v>
      </c>
      <c r="B92" s="39" t="s">
        <v>1177</v>
      </c>
      <c r="C92" s="95" t="s">
        <v>1177</v>
      </c>
      <c r="D92" s="95" t="s">
        <v>1177</v>
      </c>
      <c r="E92" s="95" t="s">
        <v>1177</v>
      </c>
      <c r="F92" s="95" t="s">
        <v>1177</v>
      </c>
      <c r="G92" s="95" t="s">
        <v>1177</v>
      </c>
      <c r="H92" s="95" t="s">
        <v>1177</v>
      </c>
      <c r="I92" s="95" t="s">
        <v>1177</v>
      </c>
      <c r="J92" s="95" t="s">
        <v>1177</v>
      </c>
      <c r="K92" s="95" t="s">
        <v>1177</v>
      </c>
      <c r="L92" s="95" t="s">
        <v>1177</v>
      </c>
      <c r="M92" s="95" t="s">
        <v>1179</v>
      </c>
      <c r="N92" s="95" t="s">
        <v>1177</v>
      </c>
      <c r="O92" s="95" t="s">
        <v>1177</v>
      </c>
      <c r="P92" s="95" t="s">
        <v>1177</v>
      </c>
      <c r="Q92" s="95" t="s">
        <v>1177</v>
      </c>
      <c r="R92" s="95" t="s">
        <v>1177</v>
      </c>
      <c r="S92" s="95" t="s">
        <v>1177</v>
      </c>
      <c r="T92" s="40" t="s">
        <v>840</v>
      </c>
      <c r="U92" s="102" t="s">
        <v>1229</v>
      </c>
      <c r="V92" s="102" t="s">
        <v>1229</v>
      </c>
      <c r="W92" s="102" t="s">
        <v>1229</v>
      </c>
      <c r="X92" s="102" t="s">
        <v>1229</v>
      </c>
      <c r="Y92" s="103" t="s">
        <v>1233</v>
      </c>
      <c r="Z92" s="42"/>
      <c r="AA92" s="104" t="s">
        <v>1246</v>
      </c>
      <c r="AB92" s="105" t="s">
        <v>1230</v>
      </c>
      <c r="AC92" s="105" t="s">
        <v>1229</v>
      </c>
      <c r="AD92" s="43" t="s">
        <v>63</v>
      </c>
      <c r="AE92" s="43" t="s">
        <v>73</v>
      </c>
      <c r="AF92" s="44"/>
      <c r="AG92" s="44"/>
      <c r="AH92" s="45"/>
      <c r="AI92" s="102" t="s">
        <v>1230</v>
      </c>
      <c r="AJ92" s="95" t="s">
        <v>1229</v>
      </c>
      <c r="AK92" s="39"/>
      <c r="AL92" s="39"/>
      <c r="AM92" s="46" t="s">
        <v>64</v>
      </c>
      <c r="AN92" s="39"/>
      <c r="AO92" s="47"/>
      <c r="AP92" s="80"/>
      <c r="AQ92" s="103" t="s">
        <v>1229</v>
      </c>
      <c r="AR92" s="103" t="s">
        <v>1229</v>
      </c>
      <c r="AS92" s="45"/>
      <c r="AT92" s="49" t="s">
        <v>76</v>
      </c>
      <c r="AU92" s="48" t="s">
        <v>155</v>
      </c>
      <c r="AV92" s="86" t="s">
        <v>1180</v>
      </c>
      <c r="AW92" s="55"/>
      <c r="AX92" s="48" t="s">
        <v>248</v>
      </c>
      <c r="AY92" s="48" t="s">
        <v>60</v>
      </c>
      <c r="AZ92" s="48" t="s">
        <v>841</v>
      </c>
      <c r="BA92" s="48">
        <v>822985964</v>
      </c>
      <c r="BB92" s="48"/>
      <c r="BC92" s="50">
        <v>45938.493843613367</v>
      </c>
      <c r="BD92" s="50">
        <v>45938.501767824877</v>
      </c>
      <c r="BE92" s="50">
        <v>45938.501692093952</v>
      </c>
      <c r="BF92" s="48"/>
    </row>
    <row r="93" spans="1:58" ht="15" customHeight="1" x14ac:dyDescent="0.3">
      <c r="A93" s="140">
        <v>92</v>
      </c>
      <c r="B93" s="39" t="s">
        <v>1177</v>
      </c>
      <c r="C93" s="95" t="s">
        <v>1177</v>
      </c>
      <c r="D93" s="95" t="s">
        <v>1177</v>
      </c>
      <c r="E93" s="95" t="s">
        <v>1177</v>
      </c>
      <c r="F93" s="95" t="s">
        <v>1177</v>
      </c>
      <c r="G93" s="95" t="s">
        <v>1177</v>
      </c>
      <c r="H93" s="95" t="s">
        <v>1177</v>
      </c>
      <c r="I93" s="95" t="s">
        <v>1177</v>
      </c>
      <c r="J93" s="95" t="s">
        <v>1177</v>
      </c>
      <c r="K93" s="95" t="s">
        <v>1177</v>
      </c>
      <c r="L93" s="95" t="s">
        <v>1177</v>
      </c>
      <c r="M93" s="95" t="s">
        <v>1177</v>
      </c>
      <c r="N93" s="95" t="s">
        <v>1177</v>
      </c>
      <c r="O93" s="95" t="s">
        <v>1177</v>
      </c>
      <c r="P93" s="95" t="s">
        <v>1177</v>
      </c>
      <c r="Q93" s="95" t="s">
        <v>1177</v>
      </c>
      <c r="R93" s="95" t="s">
        <v>1177</v>
      </c>
      <c r="S93" s="95" t="s">
        <v>1177</v>
      </c>
      <c r="T93" s="56"/>
      <c r="U93" s="102" t="s">
        <v>1229</v>
      </c>
      <c r="V93" s="102" t="s">
        <v>1229</v>
      </c>
      <c r="W93" s="102" t="s">
        <v>1229</v>
      </c>
      <c r="X93" s="102" t="s">
        <v>1229</v>
      </c>
      <c r="Y93" s="103" t="s">
        <v>1234</v>
      </c>
      <c r="Z93" s="58"/>
      <c r="AA93" s="104" t="s">
        <v>1243</v>
      </c>
      <c r="AB93" s="105" t="s">
        <v>1229</v>
      </c>
      <c r="AC93" s="105" t="s">
        <v>1229</v>
      </c>
      <c r="AD93" s="59"/>
      <c r="AE93" s="59" t="s">
        <v>73</v>
      </c>
      <c r="AF93" s="60" t="s">
        <v>79</v>
      </c>
      <c r="AG93" s="60"/>
      <c r="AH93" s="61"/>
      <c r="AI93" s="102" t="s">
        <v>1229</v>
      </c>
      <c r="AJ93" s="95" t="s">
        <v>1229</v>
      </c>
      <c r="AK93" s="57"/>
      <c r="AL93" s="57"/>
      <c r="AM93" s="62" t="s">
        <v>64</v>
      </c>
      <c r="AN93" s="57"/>
      <c r="AO93" s="63"/>
      <c r="AP93" s="82"/>
      <c r="AQ93" s="103" t="s">
        <v>1229</v>
      </c>
      <c r="AR93" s="103" t="s">
        <v>1229</v>
      </c>
      <c r="AS93" s="61" t="s">
        <v>1127</v>
      </c>
      <c r="AT93" s="65" t="s">
        <v>76</v>
      </c>
      <c r="AU93" s="64" t="s">
        <v>868</v>
      </c>
      <c r="AV93" s="86" t="s">
        <v>1181</v>
      </c>
      <c r="AW93" s="66"/>
      <c r="AX93" s="64" t="s">
        <v>87</v>
      </c>
      <c r="AY93" s="64" t="s">
        <v>60</v>
      </c>
      <c r="AZ93" s="64" t="s">
        <v>1128</v>
      </c>
      <c r="BA93" s="64">
        <v>426859700</v>
      </c>
      <c r="BB93" s="64"/>
      <c r="BC93" s="67">
        <v>45938.496447559817</v>
      </c>
      <c r="BD93" s="67">
        <v>45938.502107652283</v>
      </c>
      <c r="BE93" s="67">
        <v>45938.502043938461</v>
      </c>
      <c r="BF93" s="64"/>
    </row>
    <row r="94" spans="1:58" ht="15" customHeight="1" x14ac:dyDescent="0.3">
      <c r="A94" s="141">
        <v>93</v>
      </c>
      <c r="B94" s="39" t="s">
        <v>1177</v>
      </c>
      <c r="C94" s="95" t="s">
        <v>1177</v>
      </c>
      <c r="D94" s="95" t="s">
        <v>1177</v>
      </c>
      <c r="E94" s="95" t="s">
        <v>1177</v>
      </c>
      <c r="F94" s="95" t="s">
        <v>1177</v>
      </c>
      <c r="G94" s="95" t="s">
        <v>1177</v>
      </c>
      <c r="H94" s="95" t="s">
        <v>1177</v>
      </c>
      <c r="I94" s="95" t="s">
        <v>1177</v>
      </c>
      <c r="J94" s="95" t="s">
        <v>1177</v>
      </c>
      <c r="K94" s="95" t="s">
        <v>1177</v>
      </c>
      <c r="L94" s="95" t="s">
        <v>1177</v>
      </c>
      <c r="M94" s="95" t="s">
        <v>1177</v>
      </c>
      <c r="N94" s="95" t="s">
        <v>1177</v>
      </c>
      <c r="O94" s="95" t="s">
        <v>1177</v>
      </c>
      <c r="P94" s="95" t="s">
        <v>1177</v>
      </c>
      <c r="Q94" s="95" t="s">
        <v>1177</v>
      </c>
      <c r="R94" s="95" t="s">
        <v>1177</v>
      </c>
      <c r="S94" s="95" t="s">
        <v>1177</v>
      </c>
      <c r="U94" s="102" t="s">
        <v>1229</v>
      </c>
      <c r="V94" s="102" t="s">
        <v>1229</v>
      </c>
      <c r="W94" s="102" t="s">
        <v>1229</v>
      </c>
      <c r="X94" s="102" t="s">
        <v>1229</v>
      </c>
      <c r="Y94" s="103" t="s">
        <v>1233</v>
      </c>
      <c r="AA94" s="104" t="s">
        <v>1243</v>
      </c>
      <c r="AB94" s="105" t="s">
        <v>1231</v>
      </c>
      <c r="AC94" s="105" t="s">
        <v>1229</v>
      </c>
      <c r="AE94" s="18" t="s">
        <v>73</v>
      </c>
      <c r="AI94" s="102" t="s">
        <v>1230</v>
      </c>
      <c r="AJ94" s="95" t="s">
        <v>1229</v>
      </c>
      <c r="AL94" s="7" t="s">
        <v>80</v>
      </c>
      <c r="AQ94" s="103" t="s">
        <v>1229</v>
      </c>
      <c r="AR94" s="103" t="s">
        <v>1229</v>
      </c>
      <c r="AT94" s="15" t="s">
        <v>66</v>
      </c>
      <c r="AU94" s="11" t="s">
        <v>868</v>
      </c>
      <c r="AV94" s="86" t="s">
        <v>1181</v>
      </c>
      <c r="AX94" s="11" t="s">
        <v>87</v>
      </c>
      <c r="AY94" s="11" t="s">
        <v>60</v>
      </c>
      <c r="AZ94" s="11" t="s">
        <v>1010</v>
      </c>
      <c r="BA94" s="11">
        <v>474950858</v>
      </c>
      <c r="BC94" s="12">
        <v>45938.49645828185</v>
      </c>
      <c r="BD94" s="12">
        <v>45938.502238786838</v>
      </c>
      <c r="BE94" s="12">
        <v>45938.501977837062</v>
      </c>
    </row>
    <row r="95" spans="1:58" ht="15" customHeight="1" x14ac:dyDescent="0.3">
      <c r="A95" s="141">
        <v>94</v>
      </c>
      <c r="B95" s="39" t="s">
        <v>1177</v>
      </c>
      <c r="C95" s="95" t="s">
        <v>1177</v>
      </c>
      <c r="D95" s="95" t="s">
        <v>1177</v>
      </c>
      <c r="E95" s="95" t="s">
        <v>1177</v>
      </c>
      <c r="F95" s="95" t="s">
        <v>1177</v>
      </c>
      <c r="G95" s="95" t="s">
        <v>1177</v>
      </c>
      <c r="H95" s="95" t="s">
        <v>1177</v>
      </c>
      <c r="I95" s="95" t="s">
        <v>1177</v>
      </c>
      <c r="J95" s="95" t="s">
        <v>1177</v>
      </c>
      <c r="K95" s="95" t="s">
        <v>1177</v>
      </c>
      <c r="L95" s="95" t="s">
        <v>1177</v>
      </c>
      <c r="M95" s="95" t="s">
        <v>1178</v>
      </c>
      <c r="N95" s="95" t="s">
        <v>1178</v>
      </c>
      <c r="O95" s="95" t="s">
        <v>1177</v>
      </c>
      <c r="P95" s="95" t="s">
        <v>1177</v>
      </c>
      <c r="Q95" s="95" t="s">
        <v>1177</v>
      </c>
      <c r="R95" s="95" t="s">
        <v>1177</v>
      </c>
      <c r="S95" s="95" t="s">
        <v>1177</v>
      </c>
      <c r="U95" s="102" t="s">
        <v>1229</v>
      </c>
      <c r="V95" s="102" t="s">
        <v>1229</v>
      </c>
      <c r="W95" s="102" t="s">
        <v>1229</v>
      </c>
      <c r="X95" s="102" t="s">
        <v>1229</v>
      </c>
      <c r="Y95" s="103" t="s">
        <v>1233</v>
      </c>
      <c r="Z95" s="10" t="s">
        <v>884</v>
      </c>
      <c r="AA95" s="104" t="s">
        <v>1243</v>
      </c>
      <c r="AB95" s="105" t="s">
        <v>1229</v>
      </c>
      <c r="AC95" s="105" t="s">
        <v>1229</v>
      </c>
      <c r="AE95" s="18" t="s">
        <v>73</v>
      </c>
      <c r="AI95" s="102" t="s">
        <v>1229</v>
      </c>
      <c r="AJ95" s="95" t="s">
        <v>1229</v>
      </c>
      <c r="AK95" s="7" t="s">
        <v>99</v>
      </c>
      <c r="AL95" s="7" t="s">
        <v>80</v>
      </c>
      <c r="AQ95" s="103" t="s">
        <v>1229</v>
      </c>
      <c r="AR95" s="103" t="s">
        <v>1229</v>
      </c>
      <c r="AS95" s="33" t="s">
        <v>885</v>
      </c>
      <c r="AT95" s="15" t="s">
        <v>66</v>
      </c>
      <c r="AU95" s="11" t="s">
        <v>868</v>
      </c>
      <c r="AV95" s="86" t="s">
        <v>1181</v>
      </c>
      <c r="AX95" s="11" t="s">
        <v>87</v>
      </c>
      <c r="AY95" s="11" t="s">
        <v>60</v>
      </c>
      <c r="AZ95" s="11" t="s">
        <v>886</v>
      </c>
      <c r="BA95" s="11">
        <v>554058355</v>
      </c>
      <c r="BC95" s="12">
        <v>45938.496221102832</v>
      </c>
      <c r="BD95" s="12">
        <v>45938.503760727741</v>
      </c>
      <c r="BE95" s="12">
        <v>45938.503712027399</v>
      </c>
    </row>
    <row r="96" spans="1:58" ht="15" customHeight="1" x14ac:dyDescent="0.3">
      <c r="A96" s="141">
        <v>95</v>
      </c>
      <c r="B96" s="39" t="s">
        <v>1177</v>
      </c>
      <c r="C96" s="39" t="s">
        <v>1179</v>
      </c>
      <c r="D96" s="95" t="s">
        <v>1178</v>
      </c>
      <c r="E96" s="95" t="s">
        <v>1177</v>
      </c>
      <c r="F96" s="95" t="s">
        <v>1177</v>
      </c>
      <c r="G96" s="95" t="s">
        <v>1177</v>
      </c>
      <c r="H96" s="95" t="s">
        <v>1177</v>
      </c>
      <c r="I96" s="95" t="s">
        <v>1178</v>
      </c>
      <c r="J96" s="95" t="s">
        <v>1177</v>
      </c>
      <c r="K96" s="95" t="s">
        <v>1177</v>
      </c>
      <c r="L96" s="95" t="s">
        <v>1177</v>
      </c>
      <c r="M96" s="95" t="s">
        <v>1178</v>
      </c>
      <c r="N96" s="95" t="s">
        <v>1177</v>
      </c>
      <c r="O96" s="95" t="s">
        <v>1179</v>
      </c>
      <c r="P96" s="95" t="s">
        <v>1178</v>
      </c>
      <c r="Q96" s="95" t="s">
        <v>1177</v>
      </c>
      <c r="R96" s="95" t="s">
        <v>1179</v>
      </c>
      <c r="S96" s="95" t="s">
        <v>1177</v>
      </c>
      <c r="T96" s="25" t="s">
        <v>900</v>
      </c>
      <c r="U96" s="102" t="s">
        <v>1229</v>
      </c>
      <c r="V96" s="102" t="s">
        <v>1231</v>
      </c>
      <c r="W96" s="102" t="s">
        <v>1230</v>
      </c>
      <c r="X96" s="102" t="s">
        <v>1230</v>
      </c>
      <c r="Y96" s="103" t="s">
        <v>1233</v>
      </c>
      <c r="Z96" s="10" t="s">
        <v>901</v>
      </c>
      <c r="AA96" s="104" t="s">
        <v>1243</v>
      </c>
      <c r="AB96" s="105" t="s">
        <v>1230</v>
      </c>
      <c r="AC96" s="105" t="s">
        <v>1229</v>
      </c>
      <c r="AE96" s="18" t="s">
        <v>73</v>
      </c>
      <c r="AH96" s="33" t="s">
        <v>902</v>
      </c>
      <c r="AI96" s="102" t="s">
        <v>1230</v>
      </c>
      <c r="AJ96" s="95" t="s">
        <v>1229</v>
      </c>
      <c r="AK96" s="7" t="s">
        <v>99</v>
      </c>
      <c r="AQ96" s="103" t="s">
        <v>1229</v>
      </c>
      <c r="AR96" s="103" t="s">
        <v>1229</v>
      </c>
      <c r="AS96" s="33" t="s">
        <v>903</v>
      </c>
      <c r="AT96" s="15" t="s">
        <v>66</v>
      </c>
      <c r="AU96" s="11" t="s">
        <v>868</v>
      </c>
      <c r="AV96" s="86" t="s">
        <v>1181</v>
      </c>
      <c r="AX96" s="11" t="s">
        <v>87</v>
      </c>
      <c r="AY96" s="11" t="s">
        <v>60</v>
      </c>
      <c r="AZ96" s="11" t="s">
        <v>904</v>
      </c>
      <c r="BA96" s="11">
        <v>174918091</v>
      </c>
      <c r="BC96" s="12">
        <v>45938.496002210653</v>
      </c>
      <c r="BD96" s="12">
        <v>45938.504208789083</v>
      </c>
      <c r="BE96" s="12">
        <v>45938.504095277996</v>
      </c>
    </row>
    <row r="97" spans="1:57" ht="15" customHeight="1" x14ac:dyDescent="0.3">
      <c r="A97" s="141">
        <v>96</v>
      </c>
      <c r="B97" s="39" t="s">
        <v>1177</v>
      </c>
      <c r="C97" s="95" t="s">
        <v>1177</v>
      </c>
      <c r="D97" s="95" t="s">
        <v>1179</v>
      </c>
      <c r="E97" s="95" t="s">
        <v>1177</v>
      </c>
      <c r="F97" s="95" t="s">
        <v>1178</v>
      </c>
      <c r="G97" s="95" t="s">
        <v>1177</v>
      </c>
      <c r="H97" s="95" t="s">
        <v>1177</v>
      </c>
      <c r="I97" s="95" t="s">
        <v>1177</v>
      </c>
      <c r="J97" s="95" t="s">
        <v>1177</v>
      </c>
      <c r="K97" s="95" t="s">
        <v>1178</v>
      </c>
      <c r="L97" s="95" t="s">
        <v>1179</v>
      </c>
      <c r="M97" s="95" t="s">
        <v>1178</v>
      </c>
      <c r="N97" s="95" t="s">
        <v>1178</v>
      </c>
      <c r="O97" s="95" t="s">
        <v>1177</v>
      </c>
      <c r="P97" s="95" t="s">
        <v>1177</v>
      </c>
      <c r="Q97" s="95" t="s">
        <v>1177</v>
      </c>
      <c r="R97" s="95" t="s">
        <v>1177</v>
      </c>
      <c r="S97" s="95" t="s">
        <v>1177</v>
      </c>
      <c r="U97" s="102" t="s">
        <v>1229</v>
      </c>
      <c r="V97" s="102" t="s">
        <v>1229</v>
      </c>
      <c r="W97" s="102" t="s">
        <v>1230</v>
      </c>
      <c r="X97" s="102" t="s">
        <v>1230</v>
      </c>
      <c r="Y97" s="103" t="s">
        <v>1236</v>
      </c>
      <c r="Z97" s="10" t="s">
        <v>1011</v>
      </c>
      <c r="AA97" s="104" t="s">
        <v>1243</v>
      </c>
      <c r="AB97" s="105" t="s">
        <v>1229</v>
      </c>
      <c r="AC97" s="105" t="s">
        <v>1229</v>
      </c>
      <c r="AD97" s="18" t="s">
        <v>63</v>
      </c>
      <c r="AE97" s="18" t="s">
        <v>73</v>
      </c>
      <c r="AI97" s="102" t="s">
        <v>1229</v>
      </c>
      <c r="AJ97" s="95" t="s">
        <v>1229</v>
      </c>
      <c r="AM97" s="36" t="s">
        <v>64</v>
      </c>
      <c r="AQ97" s="103" t="s">
        <v>1229</v>
      </c>
      <c r="AR97" s="103" t="s">
        <v>1229</v>
      </c>
      <c r="AT97" s="15" t="s">
        <v>66</v>
      </c>
      <c r="AU97" s="11" t="s">
        <v>868</v>
      </c>
      <c r="AV97" s="86" t="s">
        <v>1181</v>
      </c>
      <c r="AX97" s="11" t="s">
        <v>87</v>
      </c>
      <c r="AY97" s="11" t="s">
        <v>60</v>
      </c>
      <c r="AZ97" s="11" t="s">
        <v>1012</v>
      </c>
      <c r="BA97" s="11">
        <v>813775133</v>
      </c>
      <c r="BC97" s="12">
        <v>45938.496271456817</v>
      </c>
      <c r="BD97" s="12">
        <v>45938.506737845477</v>
      </c>
      <c r="BE97" s="12">
        <v>45938.506621421038</v>
      </c>
    </row>
    <row r="98" spans="1:57" ht="15" customHeight="1" x14ac:dyDescent="0.3">
      <c r="A98" s="141">
        <v>97</v>
      </c>
      <c r="B98" s="39" t="s">
        <v>1177</v>
      </c>
      <c r="C98" s="39" t="s">
        <v>1179</v>
      </c>
      <c r="D98" s="95" t="s">
        <v>1177</v>
      </c>
      <c r="E98" s="95" t="s">
        <v>1177</v>
      </c>
      <c r="F98" s="95" t="s">
        <v>1177</v>
      </c>
      <c r="G98" s="95" t="s">
        <v>1177</v>
      </c>
      <c r="H98" s="95" t="s">
        <v>1177</v>
      </c>
      <c r="I98" s="95" t="s">
        <v>1177</v>
      </c>
      <c r="J98" s="95" t="s">
        <v>1177</v>
      </c>
      <c r="K98" s="95" t="s">
        <v>1177</v>
      </c>
      <c r="L98" s="95" t="s">
        <v>1177</v>
      </c>
      <c r="M98" s="95" t="s">
        <v>1177</v>
      </c>
      <c r="N98" s="95" t="s">
        <v>1177</v>
      </c>
      <c r="O98" s="95" t="s">
        <v>1177</v>
      </c>
      <c r="P98" s="95" t="s">
        <v>1177</v>
      </c>
      <c r="Q98" s="95" t="s">
        <v>1177</v>
      </c>
      <c r="R98" s="95" t="s">
        <v>1177</v>
      </c>
      <c r="S98" s="95" t="s">
        <v>1177</v>
      </c>
      <c r="T98" s="25" t="s">
        <v>1013</v>
      </c>
      <c r="U98" s="102" t="s">
        <v>1231</v>
      </c>
      <c r="V98" s="102" t="s">
        <v>1229</v>
      </c>
      <c r="W98" s="102" t="s">
        <v>1229</v>
      </c>
      <c r="X98" s="102" t="s">
        <v>1229</v>
      </c>
      <c r="Y98" s="103" t="s">
        <v>1236</v>
      </c>
      <c r="Z98" s="10" t="s">
        <v>1014</v>
      </c>
      <c r="AA98" s="104" t="s">
        <v>1243</v>
      </c>
      <c r="AB98" s="105" t="s">
        <v>1229</v>
      </c>
      <c r="AC98" s="105" t="s">
        <v>1229</v>
      </c>
      <c r="AE98" s="18" t="s">
        <v>73</v>
      </c>
      <c r="AI98" s="102" t="s">
        <v>1229</v>
      </c>
      <c r="AJ98" s="95" t="s">
        <v>1229</v>
      </c>
      <c r="AO98" s="37" t="s">
        <v>121</v>
      </c>
      <c r="AP98" s="24" t="s">
        <v>1015</v>
      </c>
      <c r="AQ98" s="103" t="s">
        <v>1229</v>
      </c>
      <c r="AR98" s="103" t="s">
        <v>1229</v>
      </c>
      <c r="AT98" s="15" t="s">
        <v>66</v>
      </c>
      <c r="AU98" s="11" t="s">
        <v>868</v>
      </c>
      <c r="AV98" s="86" t="s">
        <v>1181</v>
      </c>
      <c r="AX98" s="11" t="s">
        <v>87</v>
      </c>
      <c r="AY98" s="11" t="s">
        <v>60</v>
      </c>
      <c r="AZ98" s="11" t="s">
        <v>1016</v>
      </c>
      <c r="BA98" s="11">
        <v>383617662</v>
      </c>
      <c r="BC98" s="12">
        <v>45938.496317153447</v>
      </c>
      <c r="BD98" s="12">
        <v>45938.507694524233</v>
      </c>
      <c r="BE98" s="12">
        <v>45938.507606016406</v>
      </c>
    </row>
    <row r="99" spans="1:57" ht="15" customHeight="1" x14ac:dyDescent="0.3">
      <c r="A99" s="141">
        <v>98</v>
      </c>
      <c r="B99" s="39" t="s">
        <v>1177</v>
      </c>
      <c r="C99" s="95" t="s">
        <v>1177</v>
      </c>
      <c r="D99" s="95" t="s">
        <v>1177</v>
      </c>
      <c r="E99" s="95" t="s">
        <v>1177</v>
      </c>
      <c r="F99" s="95" t="s">
        <v>1177</v>
      </c>
      <c r="G99" s="95" t="s">
        <v>1177</v>
      </c>
      <c r="H99" s="95" t="s">
        <v>1177</v>
      </c>
      <c r="I99" s="95" t="s">
        <v>1177</v>
      </c>
      <c r="J99" s="95" t="s">
        <v>1177</v>
      </c>
      <c r="K99" s="95" t="s">
        <v>1177</v>
      </c>
      <c r="L99" s="95" t="s">
        <v>1177</v>
      </c>
      <c r="M99" s="95" t="s">
        <v>1177</v>
      </c>
      <c r="N99" s="95" t="s">
        <v>1177</v>
      </c>
      <c r="O99" s="95" t="s">
        <v>1177</v>
      </c>
      <c r="P99" s="95" t="s">
        <v>1177</v>
      </c>
      <c r="Q99" s="95" t="s">
        <v>1177</v>
      </c>
      <c r="R99" s="95" t="s">
        <v>1177</v>
      </c>
      <c r="S99" s="95" t="s">
        <v>1177</v>
      </c>
      <c r="T99" s="25" t="s">
        <v>979</v>
      </c>
      <c r="U99" s="102" t="s">
        <v>1229</v>
      </c>
      <c r="V99" s="102" t="s">
        <v>1229</v>
      </c>
      <c r="W99" s="102" t="s">
        <v>1229</v>
      </c>
      <c r="X99" s="102" t="s">
        <v>1229</v>
      </c>
      <c r="Y99" s="103" t="s">
        <v>1233</v>
      </c>
      <c r="AA99" s="104" t="s">
        <v>1244</v>
      </c>
      <c r="AB99" s="105" t="s">
        <v>1230</v>
      </c>
      <c r="AC99" s="105" t="s">
        <v>1230</v>
      </c>
      <c r="AF99" s="19" t="s">
        <v>79</v>
      </c>
      <c r="AI99" s="102" t="s">
        <v>1230</v>
      </c>
      <c r="AJ99" s="95" t="s">
        <v>1229</v>
      </c>
      <c r="AL99" s="7" t="s">
        <v>80</v>
      </c>
      <c r="AQ99" s="103" t="s">
        <v>1229</v>
      </c>
      <c r="AR99" s="103" t="s">
        <v>1229</v>
      </c>
      <c r="AS99" s="33" t="s">
        <v>980</v>
      </c>
      <c r="AT99" s="15" t="s">
        <v>66</v>
      </c>
      <c r="AU99" s="11" t="s">
        <v>868</v>
      </c>
      <c r="AV99" s="86" t="s">
        <v>1181</v>
      </c>
      <c r="AX99" s="11" t="s">
        <v>144</v>
      </c>
      <c r="AY99" s="11" t="s">
        <v>60</v>
      </c>
      <c r="AZ99" s="11" t="s">
        <v>981</v>
      </c>
      <c r="BA99" s="11">
        <v>531612364</v>
      </c>
      <c r="BC99" s="12">
        <v>45938.496228632517</v>
      </c>
      <c r="BD99" s="12">
        <v>45938.50892436588</v>
      </c>
      <c r="BE99" s="12">
        <v>45938.508789303727</v>
      </c>
    </row>
    <row r="100" spans="1:57" ht="15" customHeight="1" x14ac:dyDescent="0.3">
      <c r="A100" s="141">
        <v>99</v>
      </c>
      <c r="B100" s="39" t="s">
        <v>1177</v>
      </c>
      <c r="C100" s="95" t="s">
        <v>1177</v>
      </c>
      <c r="D100" s="95" t="s">
        <v>1177</v>
      </c>
      <c r="E100" s="95" t="s">
        <v>1177</v>
      </c>
      <c r="F100" s="95" t="s">
        <v>1177</v>
      </c>
      <c r="G100" s="95" t="s">
        <v>1177</v>
      </c>
      <c r="H100" s="95" t="s">
        <v>1177</v>
      </c>
      <c r="I100" s="95" t="s">
        <v>1177</v>
      </c>
      <c r="J100" s="95" t="s">
        <v>1177</v>
      </c>
      <c r="K100" s="95" t="s">
        <v>1177</v>
      </c>
      <c r="L100" s="95" t="s">
        <v>1177</v>
      </c>
      <c r="M100" s="95" t="s">
        <v>1177</v>
      </c>
      <c r="N100" s="95" t="s">
        <v>1177</v>
      </c>
      <c r="O100" s="95" t="s">
        <v>1177</v>
      </c>
      <c r="P100" s="95" t="s">
        <v>1177</v>
      </c>
      <c r="Q100" s="95" t="s">
        <v>1177</v>
      </c>
      <c r="R100" s="95" t="s">
        <v>1177</v>
      </c>
      <c r="S100" s="95" t="s">
        <v>1177</v>
      </c>
      <c r="T100" s="25" t="s">
        <v>386</v>
      </c>
      <c r="U100" s="102" t="s">
        <v>1229</v>
      </c>
      <c r="V100" s="102" t="s">
        <v>1229</v>
      </c>
      <c r="W100" s="102" t="s">
        <v>1231</v>
      </c>
      <c r="X100" s="102" t="s">
        <v>1231</v>
      </c>
      <c r="Y100" s="103" t="s">
        <v>1234</v>
      </c>
      <c r="Z100" s="10" t="s">
        <v>387</v>
      </c>
      <c r="AA100" s="104" t="s">
        <v>1243</v>
      </c>
      <c r="AB100" s="105" t="s">
        <v>1229</v>
      </c>
      <c r="AC100" s="105" t="s">
        <v>1229</v>
      </c>
      <c r="AG100" s="19" t="s">
        <v>121</v>
      </c>
      <c r="AH100" s="33" t="s">
        <v>388</v>
      </c>
      <c r="AI100" s="102" t="s">
        <v>1231</v>
      </c>
      <c r="AJ100" s="95" t="s">
        <v>1229</v>
      </c>
      <c r="AL100" s="7" t="s">
        <v>80</v>
      </c>
      <c r="AM100" s="36" t="s">
        <v>64</v>
      </c>
      <c r="AP100" s="24" t="s">
        <v>389</v>
      </c>
      <c r="AQ100" s="103" t="s">
        <v>1229</v>
      </c>
      <c r="AR100" s="103" t="s">
        <v>1229</v>
      </c>
      <c r="AS100" s="33" t="s">
        <v>390</v>
      </c>
      <c r="AT100" s="15" t="s">
        <v>66</v>
      </c>
      <c r="AU100" s="11" t="s">
        <v>155</v>
      </c>
      <c r="AV100" s="86" t="s">
        <v>1180</v>
      </c>
      <c r="AX100" s="11" t="s">
        <v>248</v>
      </c>
      <c r="AY100" s="11" t="s">
        <v>60</v>
      </c>
      <c r="AZ100" s="11" t="s">
        <v>391</v>
      </c>
      <c r="BA100" s="11">
        <v>832972334</v>
      </c>
      <c r="BC100" s="12">
        <v>45938.500052846597</v>
      </c>
      <c r="BD100" s="12">
        <v>45938.527857854817</v>
      </c>
      <c r="BE100" s="12">
        <v>45938.527524610377</v>
      </c>
    </row>
    <row r="101" spans="1:57" ht="15" customHeight="1" x14ac:dyDescent="0.3">
      <c r="A101" s="141">
        <v>100</v>
      </c>
      <c r="B101" s="39" t="s">
        <v>1177</v>
      </c>
      <c r="C101" s="95" t="s">
        <v>1177</v>
      </c>
      <c r="D101" s="95" t="s">
        <v>1177</v>
      </c>
      <c r="E101" s="95" t="s">
        <v>1177</v>
      </c>
      <c r="F101" s="95" t="s">
        <v>1177</v>
      </c>
      <c r="G101" s="95" t="s">
        <v>1177</v>
      </c>
      <c r="H101" s="95" t="s">
        <v>1177</v>
      </c>
      <c r="I101" s="95" t="s">
        <v>1177</v>
      </c>
      <c r="J101" s="95" t="s">
        <v>1177</v>
      </c>
      <c r="K101" s="95" t="s">
        <v>1177</v>
      </c>
      <c r="L101" s="95" t="s">
        <v>1177</v>
      </c>
      <c r="M101" s="95" t="s">
        <v>1177</v>
      </c>
      <c r="N101" s="95" t="s">
        <v>1177</v>
      </c>
      <c r="O101" s="95" t="s">
        <v>1177</v>
      </c>
      <c r="P101" s="95" t="s">
        <v>1177</v>
      </c>
      <c r="Q101" s="95" t="s">
        <v>1177</v>
      </c>
      <c r="R101" s="95" t="s">
        <v>1177</v>
      </c>
      <c r="S101" s="95" t="s">
        <v>1177</v>
      </c>
      <c r="U101" s="102" t="s">
        <v>1229</v>
      </c>
      <c r="V101" s="102" t="s">
        <v>1229</v>
      </c>
      <c r="W101" s="102" t="s">
        <v>1231</v>
      </c>
      <c r="X101" s="102" t="s">
        <v>1229</v>
      </c>
      <c r="Y101" s="103" t="s">
        <v>1233</v>
      </c>
      <c r="AA101" s="104" t="s">
        <v>1244</v>
      </c>
      <c r="AB101" s="105" t="s">
        <v>1229</v>
      </c>
      <c r="AC101" s="105" t="s">
        <v>1229</v>
      </c>
      <c r="AE101" s="18" t="s">
        <v>73</v>
      </c>
      <c r="AF101" s="19" t="s">
        <v>79</v>
      </c>
      <c r="AI101" s="102" t="s">
        <v>1229</v>
      </c>
      <c r="AJ101" s="95" t="s">
        <v>1229</v>
      </c>
      <c r="AL101" s="7" t="s">
        <v>80</v>
      </c>
      <c r="AN101" s="7" t="s">
        <v>61</v>
      </c>
      <c r="AQ101" s="103" t="s">
        <v>1229</v>
      </c>
      <c r="AR101" s="103" t="s">
        <v>1229</v>
      </c>
      <c r="AS101" s="83" t="s">
        <v>247</v>
      </c>
      <c r="AT101" s="15" t="s">
        <v>66</v>
      </c>
      <c r="AU101" s="11" t="s">
        <v>155</v>
      </c>
      <c r="AV101" s="86" t="s">
        <v>1180</v>
      </c>
      <c r="AX101" s="11" t="s">
        <v>248</v>
      </c>
      <c r="AY101" s="11" t="s">
        <v>60</v>
      </c>
      <c r="AZ101" s="11" t="s">
        <v>249</v>
      </c>
      <c r="BA101" s="11">
        <v>905337795</v>
      </c>
      <c r="BC101" s="12">
        <v>45938.500059317419</v>
      </c>
      <c r="BD101" s="12">
        <v>45938.528191365731</v>
      </c>
      <c r="BE101" s="12">
        <v>45938.528119474271</v>
      </c>
    </row>
    <row r="102" spans="1:57" ht="15" customHeight="1" x14ac:dyDescent="0.3">
      <c r="A102" s="141">
        <v>101</v>
      </c>
      <c r="B102" s="39" t="s">
        <v>1177</v>
      </c>
      <c r="C102" s="95" t="s">
        <v>1177</v>
      </c>
      <c r="D102" s="95" t="s">
        <v>1177</v>
      </c>
      <c r="E102" s="95" t="s">
        <v>1177</v>
      </c>
      <c r="F102" s="95" t="s">
        <v>1177</v>
      </c>
      <c r="G102" s="95" t="s">
        <v>1177</v>
      </c>
      <c r="H102" s="95" t="s">
        <v>1177</v>
      </c>
      <c r="I102" s="95" t="s">
        <v>1177</v>
      </c>
      <c r="J102" s="95" t="s">
        <v>1177</v>
      </c>
      <c r="K102" s="95" t="s">
        <v>1177</v>
      </c>
      <c r="L102" s="95" t="s">
        <v>1177</v>
      </c>
      <c r="M102" s="95" t="s">
        <v>1179</v>
      </c>
      <c r="N102" s="95" t="s">
        <v>1177</v>
      </c>
      <c r="O102" s="95" t="s">
        <v>1177</v>
      </c>
      <c r="P102" s="95" t="s">
        <v>1177</v>
      </c>
      <c r="Q102" s="95" t="s">
        <v>1177</v>
      </c>
      <c r="R102" s="95" t="s">
        <v>1177</v>
      </c>
      <c r="S102" s="95" t="s">
        <v>1177</v>
      </c>
      <c r="T102" s="25" t="s">
        <v>425</v>
      </c>
      <c r="U102" s="102" t="s">
        <v>1229</v>
      </c>
      <c r="V102" s="102" t="s">
        <v>1229</v>
      </c>
      <c r="W102" s="102" t="s">
        <v>1230</v>
      </c>
      <c r="X102" s="102" t="s">
        <v>1230</v>
      </c>
      <c r="Y102" s="103" t="s">
        <v>1234</v>
      </c>
      <c r="Z102" s="10" t="s">
        <v>426</v>
      </c>
      <c r="AA102" s="104" t="s">
        <v>1244</v>
      </c>
      <c r="AB102" s="105" t="s">
        <v>1229</v>
      </c>
      <c r="AC102" s="105" t="s">
        <v>1229</v>
      </c>
      <c r="AD102" s="18" t="s">
        <v>63</v>
      </c>
      <c r="AE102" s="18" t="s">
        <v>73</v>
      </c>
      <c r="AF102" s="19" t="s">
        <v>79</v>
      </c>
      <c r="AH102" s="33" t="s">
        <v>427</v>
      </c>
      <c r="AI102" s="102" t="s">
        <v>1230</v>
      </c>
      <c r="AJ102" s="95" t="s">
        <v>1229</v>
      </c>
      <c r="AM102" s="36" t="s">
        <v>64</v>
      </c>
      <c r="AP102" s="24" t="s">
        <v>428</v>
      </c>
      <c r="AQ102" s="103" t="s">
        <v>1229</v>
      </c>
      <c r="AR102" s="103" t="s">
        <v>1229</v>
      </c>
      <c r="AT102" s="15" t="s">
        <v>66</v>
      </c>
      <c r="AU102" s="11" t="s">
        <v>155</v>
      </c>
      <c r="AV102" s="86" t="s">
        <v>1180</v>
      </c>
      <c r="AX102" s="11" t="s">
        <v>429</v>
      </c>
      <c r="AY102" s="11" t="s">
        <v>60</v>
      </c>
      <c r="AZ102" s="11" t="s">
        <v>430</v>
      </c>
      <c r="BA102" s="11">
        <v>416017153</v>
      </c>
      <c r="BC102" s="12">
        <v>45938.590052675143</v>
      </c>
      <c r="BD102" s="12">
        <v>45938.598938996423</v>
      </c>
      <c r="BE102" s="12">
        <v>45938.598850428403</v>
      </c>
    </row>
    <row r="103" spans="1:57" ht="15" customHeight="1" x14ac:dyDescent="0.3">
      <c r="A103" s="141">
        <v>102</v>
      </c>
      <c r="B103" s="39" t="s">
        <v>1177</v>
      </c>
      <c r="C103" s="95" t="s">
        <v>1177</v>
      </c>
      <c r="D103" s="95" t="s">
        <v>1177</v>
      </c>
      <c r="E103" s="95" t="s">
        <v>1177</v>
      </c>
      <c r="F103" s="95" t="s">
        <v>1177</v>
      </c>
      <c r="G103" s="95" t="s">
        <v>1177</v>
      </c>
      <c r="H103" s="95" t="s">
        <v>1177</v>
      </c>
      <c r="I103" s="95" t="s">
        <v>1177</v>
      </c>
      <c r="J103" s="95" t="s">
        <v>1177</v>
      </c>
      <c r="K103" s="95" t="s">
        <v>1177</v>
      </c>
      <c r="L103" s="95" t="s">
        <v>1177</v>
      </c>
      <c r="M103" s="95" t="s">
        <v>1179</v>
      </c>
      <c r="N103" s="95" t="s">
        <v>1177</v>
      </c>
      <c r="O103" s="95" t="s">
        <v>1177</v>
      </c>
      <c r="P103" s="95" t="s">
        <v>1177</v>
      </c>
      <c r="Q103" s="95" t="s">
        <v>1177</v>
      </c>
      <c r="R103" s="95" t="s">
        <v>1177</v>
      </c>
      <c r="S103" s="95" t="s">
        <v>1177</v>
      </c>
      <c r="U103" s="102" t="s">
        <v>1229</v>
      </c>
      <c r="V103" s="102" t="s">
        <v>1229</v>
      </c>
      <c r="W103" s="102" t="s">
        <v>1229</v>
      </c>
      <c r="X103" s="102" t="s">
        <v>1231</v>
      </c>
      <c r="Y103" s="103" t="s">
        <v>1233</v>
      </c>
      <c r="AA103" s="104" t="s">
        <v>1246</v>
      </c>
      <c r="AB103" s="105" t="s">
        <v>1229</v>
      </c>
      <c r="AC103" s="105" t="s">
        <v>1229</v>
      </c>
      <c r="AD103" s="18" t="s">
        <v>63</v>
      </c>
      <c r="AI103" s="102" t="s">
        <v>1231</v>
      </c>
      <c r="AJ103" s="95" t="s">
        <v>1229</v>
      </c>
      <c r="AK103" s="7" t="s">
        <v>99</v>
      </c>
      <c r="AQ103" s="103" t="s">
        <v>1229</v>
      </c>
      <c r="AR103" s="103" t="s">
        <v>1229</v>
      </c>
      <c r="AT103" s="15" t="s">
        <v>66</v>
      </c>
      <c r="AU103" s="11" t="s">
        <v>868</v>
      </c>
      <c r="AV103" s="86" t="s">
        <v>1181</v>
      </c>
      <c r="AX103" s="11" t="s">
        <v>582</v>
      </c>
      <c r="AY103" s="11" t="s">
        <v>60</v>
      </c>
      <c r="AZ103" s="11" t="s">
        <v>1017</v>
      </c>
      <c r="BA103" s="11">
        <v>1059320245</v>
      </c>
      <c r="BC103" s="12">
        <v>45938.595178076132</v>
      </c>
      <c r="BD103" s="12">
        <v>45938.599060183573</v>
      </c>
      <c r="BE103" s="12">
        <v>45938.599000795803</v>
      </c>
    </row>
    <row r="104" spans="1:57" ht="15" customHeight="1" x14ac:dyDescent="0.3">
      <c r="A104" s="141">
        <v>103</v>
      </c>
      <c r="B104" s="39" t="s">
        <v>1177</v>
      </c>
      <c r="C104" s="95" t="s">
        <v>1177</v>
      </c>
      <c r="D104" s="95" t="s">
        <v>1177</v>
      </c>
      <c r="E104" s="95" t="s">
        <v>1177</v>
      </c>
      <c r="F104" s="95" t="s">
        <v>1177</v>
      </c>
      <c r="G104" s="95" t="s">
        <v>1177</v>
      </c>
      <c r="H104" s="95" t="s">
        <v>1177</v>
      </c>
      <c r="I104" s="95" t="s">
        <v>1177</v>
      </c>
      <c r="J104" s="95" t="s">
        <v>1177</v>
      </c>
      <c r="K104" s="95" t="s">
        <v>1177</v>
      </c>
      <c r="L104" s="95" t="s">
        <v>1177</v>
      </c>
      <c r="M104" s="95" t="s">
        <v>1177</v>
      </c>
      <c r="N104" s="95" t="s">
        <v>1177</v>
      </c>
      <c r="O104" s="95" t="s">
        <v>1177</v>
      </c>
      <c r="P104" s="95" t="s">
        <v>1177</v>
      </c>
      <c r="Q104" s="95" t="s">
        <v>1177</v>
      </c>
      <c r="R104" s="95" t="s">
        <v>1177</v>
      </c>
      <c r="S104" s="95" t="s">
        <v>1177</v>
      </c>
      <c r="U104" s="102" t="s">
        <v>1229</v>
      </c>
      <c r="V104" s="102" t="s">
        <v>1229</v>
      </c>
      <c r="W104" s="102" t="s">
        <v>1229</v>
      </c>
      <c r="X104" s="102" t="s">
        <v>1229</v>
      </c>
      <c r="Y104" s="103" t="s">
        <v>1233</v>
      </c>
      <c r="AA104" s="104" t="s">
        <v>1244</v>
      </c>
      <c r="AB104" s="105" t="s">
        <v>1229</v>
      </c>
      <c r="AC104" s="105" t="s">
        <v>1229</v>
      </c>
      <c r="AE104" s="18" t="s">
        <v>73</v>
      </c>
      <c r="AI104" s="102" t="s">
        <v>1230</v>
      </c>
      <c r="AJ104" s="95" t="s">
        <v>1229</v>
      </c>
      <c r="AK104" s="7" t="s">
        <v>99</v>
      </c>
      <c r="AM104" s="36" t="s">
        <v>64</v>
      </c>
      <c r="AQ104" s="103" t="s">
        <v>1229</v>
      </c>
      <c r="AR104" s="103" t="s">
        <v>1229</v>
      </c>
      <c r="AT104" s="15" t="s">
        <v>66</v>
      </c>
      <c r="AU104" s="11" t="s">
        <v>868</v>
      </c>
      <c r="AV104" s="86" t="s">
        <v>1181</v>
      </c>
      <c r="AX104" s="11" t="s">
        <v>582</v>
      </c>
      <c r="AY104" s="11" t="s">
        <v>60</v>
      </c>
      <c r="AZ104" s="11" t="s">
        <v>1018</v>
      </c>
      <c r="BA104" s="11">
        <v>170953810</v>
      </c>
      <c r="BC104" s="12">
        <v>45938.593986084823</v>
      </c>
      <c r="BD104" s="12">
        <v>45938.601307117271</v>
      </c>
      <c r="BE104" s="12">
        <v>45938.601195798379</v>
      </c>
    </row>
    <row r="105" spans="1:57" ht="15" customHeight="1" x14ac:dyDescent="0.3">
      <c r="A105" s="141">
        <v>104</v>
      </c>
      <c r="B105" s="39" t="s">
        <v>1177</v>
      </c>
      <c r="C105" s="95" t="s">
        <v>1177</v>
      </c>
      <c r="D105" s="95" t="s">
        <v>1177</v>
      </c>
      <c r="E105" s="95" t="s">
        <v>1177</v>
      </c>
      <c r="F105" s="95" t="s">
        <v>1177</v>
      </c>
      <c r="G105" s="95" t="s">
        <v>1177</v>
      </c>
      <c r="H105" s="95" t="s">
        <v>1177</v>
      </c>
      <c r="I105" s="95" t="s">
        <v>1177</v>
      </c>
      <c r="J105" s="95" t="s">
        <v>1177</v>
      </c>
      <c r="K105" s="95" t="s">
        <v>1177</v>
      </c>
      <c r="L105" s="95" t="s">
        <v>1177</v>
      </c>
      <c r="M105" s="95" t="s">
        <v>1177</v>
      </c>
      <c r="N105" s="95" t="s">
        <v>1177</v>
      </c>
      <c r="O105" s="95" t="s">
        <v>1177</v>
      </c>
      <c r="P105" s="95" t="s">
        <v>1177</v>
      </c>
      <c r="Q105" s="95" t="s">
        <v>1177</v>
      </c>
      <c r="R105" s="95" t="s">
        <v>1177</v>
      </c>
      <c r="S105" s="95" t="s">
        <v>1177</v>
      </c>
      <c r="T105" s="25" t="s">
        <v>905</v>
      </c>
      <c r="U105" s="102" t="s">
        <v>1229</v>
      </c>
      <c r="V105" s="102" t="s">
        <v>1229</v>
      </c>
      <c r="W105" s="102" t="s">
        <v>1229</v>
      </c>
      <c r="X105" s="102" t="s">
        <v>1229</v>
      </c>
      <c r="Y105" s="103" t="s">
        <v>1233</v>
      </c>
      <c r="Z105" s="10" t="s">
        <v>906</v>
      </c>
      <c r="AA105" s="104" t="s">
        <v>1243</v>
      </c>
      <c r="AB105" s="105" t="s">
        <v>1230</v>
      </c>
      <c r="AC105" s="105" t="s">
        <v>1229</v>
      </c>
      <c r="AD105" s="18" t="s">
        <v>63</v>
      </c>
      <c r="AE105" s="18" t="s">
        <v>73</v>
      </c>
      <c r="AG105" s="19" t="s">
        <v>121</v>
      </c>
      <c r="AH105" s="33" t="s">
        <v>907</v>
      </c>
      <c r="AI105" s="102" t="s">
        <v>1230</v>
      </c>
      <c r="AJ105" s="95" t="s">
        <v>1229</v>
      </c>
      <c r="AM105" s="36" t="s">
        <v>64</v>
      </c>
      <c r="AP105" s="24" t="s">
        <v>908</v>
      </c>
      <c r="AQ105" s="103" t="s">
        <v>1229</v>
      </c>
      <c r="AR105" s="103" t="s">
        <v>1229</v>
      </c>
      <c r="AS105" s="33" t="s">
        <v>909</v>
      </c>
      <c r="AT105" s="15" t="s">
        <v>66</v>
      </c>
      <c r="AU105" s="11" t="s">
        <v>868</v>
      </c>
      <c r="AV105" s="86" t="s">
        <v>1181</v>
      </c>
      <c r="AX105" s="11" t="s">
        <v>429</v>
      </c>
      <c r="AY105" s="11" t="s">
        <v>60</v>
      </c>
      <c r="AZ105" s="11" t="s">
        <v>910</v>
      </c>
      <c r="BA105" s="11">
        <v>247501743</v>
      </c>
      <c r="BC105" s="12">
        <v>45938.592485571447</v>
      </c>
      <c r="BD105" s="12">
        <v>45938.609417121726</v>
      </c>
      <c r="BE105" s="12">
        <v>45938.609178274673</v>
      </c>
    </row>
    <row r="106" spans="1:57" ht="15" customHeight="1" x14ac:dyDescent="0.3">
      <c r="A106" s="141">
        <v>105</v>
      </c>
      <c r="B106" s="39" t="s">
        <v>1177</v>
      </c>
      <c r="C106" s="95" t="s">
        <v>1177</v>
      </c>
      <c r="D106" s="95" t="s">
        <v>1177</v>
      </c>
      <c r="E106" s="95" t="s">
        <v>1177</v>
      </c>
      <c r="F106" s="95" t="s">
        <v>1177</v>
      </c>
      <c r="G106" s="95" t="s">
        <v>1177</v>
      </c>
      <c r="H106" s="95" t="s">
        <v>1177</v>
      </c>
      <c r="I106" s="95" t="s">
        <v>1177</v>
      </c>
      <c r="J106" s="95" t="s">
        <v>1177</v>
      </c>
      <c r="K106" s="95" t="s">
        <v>1177</v>
      </c>
      <c r="L106" s="95" t="s">
        <v>1177</v>
      </c>
      <c r="M106" s="95" t="s">
        <v>1177</v>
      </c>
      <c r="N106" s="95" t="s">
        <v>1177</v>
      </c>
      <c r="O106" s="95" t="s">
        <v>1177</v>
      </c>
      <c r="P106" s="95" t="s">
        <v>1177</v>
      </c>
      <c r="Q106" s="95" t="s">
        <v>1177</v>
      </c>
      <c r="R106" s="95" t="s">
        <v>1177</v>
      </c>
      <c r="S106" s="95" t="s">
        <v>1177</v>
      </c>
      <c r="U106" s="102" t="s">
        <v>1229</v>
      </c>
      <c r="V106" s="102" t="s">
        <v>1231</v>
      </c>
      <c r="W106" s="102" t="s">
        <v>1229</v>
      </c>
      <c r="X106" s="102" t="s">
        <v>1231</v>
      </c>
      <c r="Y106" s="103" t="s">
        <v>1233</v>
      </c>
      <c r="AA106" s="104" t="s">
        <v>1244</v>
      </c>
      <c r="AB106" s="105" t="s">
        <v>1229</v>
      </c>
      <c r="AC106" s="105" t="s">
        <v>1229</v>
      </c>
      <c r="AE106" s="18" t="s">
        <v>73</v>
      </c>
      <c r="AI106" s="102" t="s">
        <v>1230</v>
      </c>
      <c r="AJ106" s="95" t="s">
        <v>1229</v>
      </c>
      <c r="AM106" s="36" t="s">
        <v>64</v>
      </c>
      <c r="AQ106" s="103" t="s">
        <v>1229</v>
      </c>
      <c r="AR106" s="103" t="s">
        <v>1229</v>
      </c>
      <c r="AS106" s="33" t="s">
        <v>898</v>
      </c>
      <c r="AT106" s="15" t="s">
        <v>66</v>
      </c>
      <c r="AU106" s="11" t="s">
        <v>868</v>
      </c>
      <c r="AV106" s="86" t="s">
        <v>1181</v>
      </c>
      <c r="AX106" s="11" t="s">
        <v>429</v>
      </c>
      <c r="AY106" s="11" t="s">
        <v>60</v>
      </c>
      <c r="AZ106" s="11" t="s">
        <v>899</v>
      </c>
      <c r="BA106" s="11">
        <v>967182889</v>
      </c>
      <c r="BC106" s="12">
        <v>45938.594822985848</v>
      </c>
      <c r="BD106" s="12">
        <v>45938.609678664143</v>
      </c>
      <c r="BE106" s="12">
        <v>45938.609558418677</v>
      </c>
    </row>
    <row r="107" spans="1:57" ht="15" customHeight="1" x14ac:dyDescent="0.3">
      <c r="A107" s="141">
        <v>106</v>
      </c>
      <c r="B107" s="39" t="s">
        <v>1177</v>
      </c>
      <c r="C107" s="95" t="s">
        <v>1177</v>
      </c>
      <c r="D107" s="95" t="s">
        <v>1177</v>
      </c>
      <c r="E107" s="95" t="s">
        <v>1177</v>
      </c>
      <c r="F107" s="95" t="s">
        <v>1177</v>
      </c>
      <c r="G107" s="95" t="s">
        <v>1177</v>
      </c>
      <c r="H107" s="95" t="s">
        <v>1177</v>
      </c>
      <c r="I107" s="95" t="s">
        <v>1177</v>
      </c>
      <c r="J107" s="95" t="s">
        <v>1177</v>
      </c>
      <c r="K107" s="95" t="s">
        <v>1177</v>
      </c>
      <c r="L107" s="95" t="s">
        <v>1177</v>
      </c>
      <c r="M107" s="95" t="s">
        <v>1177</v>
      </c>
      <c r="N107" s="95" t="s">
        <v>1177</v>
      </c>
      <c r="O107" s="95" t="s">
        <v>1177</v>
      </c>
      <c r="P107" s="95" t="s">
        <v>1177</v>
      </c>
      <c r="Q107" s="95" t="s">
        <v>1177</v>
      </c>
      <c r="R107" s="95" t="s">
        <v>1177</v>
      </c>
      <c r="S107" s="95" t="s">
        <v>1177</v>
      </c>
      <c r="U107" s="102" t="s">
        <v>1229</v>
      </c>
      <c r="V107" s="102" t="s">
        <v>1229</v>
      </c>
      <c r="W107" s="102" t="s">
        <v>1229</v>
      </c>
      <c r="X107" s="102" t="s">
        <v>1229</v>
      </c>
      <c r="Y107" s="103" t="s">
        <v>1233</v>
      </c>
      <c r="Z107" s="10" t="s">
        <v>1019</v>
      </c>
      <c r="AA107" s="104" t="s">
        <v>1244</v>
      </c>
      <c r="AB107" s="105" t="s">
        <v>1230</v>
      </c>
      <c r="AC107" s="105" t="s">
        <v>1229</v>
      </c>
      <c r="AD107" s="18" t="s">
        <v>63</v>
      </c>
      <c r="AE107" s="18" t="s">
        <v>73</v>
      </c>
      <c r="AH107" s="33" t="s">
        <v>1020</v>
      </c>
      <c r="AI107" s="102" t="s">
        <v>1230</v>
      </c>
      <c r="AJ107" s="95" t="s">
        <v>1229</v>
      </c>
      <c r="AK107" s="7" t="s">
        <v>99</v>
      </c>
      <c r="AM107" s="36" t="s">
        <v>64</v>
      </c>
      <c r="AP107" s="24" t="s">
        <v>1021</v>
      </c>
      <c r="AQ107" s="103" t="s">
        <v>1229</v>
      </c>
      <c r="AR107" s="103" t="s">
        <v>1229</v>
      </c>
      <c r="AT107" s="15" t="s">
        <v>66</v>
      </c>
      <c r="AU107" s="11" t="s">
        <v>868</v>
      </c>
      <c r="AV107" s="86" t="s">
        <v>1181</v>
      </c>
      <c r="AX107" s="11" t="s">
        <v>429</v>
      </c>
      <c r="AY107" s="11" t="s">
        <v>60</v>
      </c>
      <c r="AZ107" s="11" t="s">
        <v>1022</v>
      </c>
      <c r="BA107" s="11">
        <v>802190295</v>
      </c>
      <c r="BC107" s="12">
        <v>45938.593945537868</v>
      </c>
      <c r="BD107" s="12">
        <v>45939.379226861223</v>
      </c>
      <c r="BE107" s="12">
        <v>45939.379169953289</v>
      </c>
    </row>
    <row r="108" spans="1:57" ht="15" customHeight="1" x14ac:dyDescent="0.3">
      <c r="A108" s="141">
        <v>107</v>
      </c>
      <c r="B108" s="39" t="s">
        <v>1177</v>
      </c>
      <c r="C108" s="95" t="s">
        <v>1177</v>
      </c>
      <c r="D108" s="95" t="s">
        <v>1177</v>
      </c>
      <c r="E108" s="95" t="s">
        <v>1177</v>
      </c>
      <c r="F108" s="95" t="s">
        <v>1177</v>
      </c>
      <c r="G108" s="95" t="s">
        <v>1177</v>
      </c>
      <c r="H108" s="95" t="s">
        <v>1177</v>
      </c>
      <c r="I108" s="95" t="s">
        <v>1177</v>
      </c>
      <c r="J108" s="95" t="s">
        <v>1177</v>
      </c>
      <c r="K108" s="95" t="s">
        <v>1177</v>
      </c>
      <c r="L108" s="95" t="s">
        <v>1177</v>
      </c>
      <c r="M108" s="95" t="s">
        <v>1177</v>
      </c>
      <c r="N108" s="95" t="s">
        <v>1177</v>
      </c>
      <c r="O108" s="95" t="s">
        <v>1177</v>
      </c>
      <c r="P108" s="95" t="s">
        <v>1177</v>
      </c>
      <c r="Q108" s="95" t="s">
        <v>1177</v>
      </c>
      <c r="R108" s="95" t="s">
        <v>1177</v>
      </c>
      <c r="S108" s="95" t="s">
        <v>1177</v>
      </c>
      <c r="T108" s="25" t="s">
        <v>1023</v>
      </c>
      <c r="U108" s="102" t="s">
        <v>1229</v>
      </c>
      <c r="V108" s="102" t="s">
        <v>1230</v>
      </c>
      <c r="W108" s="102" t="s">
        <v>1229</v>
      </c>
      <c r="X108" s="102" t="s">
        <v>1229</v>
      </c>
      <c r="Y108" s="103" t="s">
        <v>1236</v>
      </c>
      <c r="AA108" s="104" t="s">
        <v>1246</v>
      </c>
      <c r="AB108" s="105" t="s">
        <v>1229</v>
      </c>
      <c r="AC108" s="105" t="s">
        <v>1229</v>
      </c>
      <c r="AD108" s="18" t="s">
        <v>63</v>
      </c>
      <c r="AE108" s="18" t="s">
        <v>73</v>
      </c>
      <c r="AI108" s="102" t="s">
        <v>1230</v>
      </c>
      <c r="AJ108" s="95" t="s">
        <v>1229</v>
      </c>
      <c r="AL108" s="7" t="s">
        <v>80</v>
      </c>
      <c r="AQ108" s="103" t="s">
        <v>1229</v>
      </c>
      <c r="AR108" s="103" t="s">
        <v>1229</v>
      </c>
      <c r="AT108" s="15" t="s">
        <v>66</v>
      </c>
      <c r="AU108" s="11" t="s">
        <v>868</v>
      </c>
      <c r="AV108" s="86" t="s">
        <v>1181</v>
      </c>
      <c r="AX108" s="11" t="s">
        <v>1024</v>
      </c>
      <c r="AY108" s="11" t="s">
        <v>60</v>
      </c>
      <c r="AZ108" s="11" t="s">
        <v>1025</v>
      </c>
      <c r="BA108" s="11">
        <v>909652566</v>
      </c>
      <c r="BC108" s="12">
        <v>45939.418749217781</v>
      </c>
      <c r="BD108" s="12">
        <v>45939.46866142947</v>
      </c>
      <c r="BE108" s="12">
        <v>45939.424379631317</v>
      </c>
    </row>
    <row r="109" spans="1:57" ht="15" customHeight="1" x14ac:dyDescent="0.3">
      <c r="A109" s="141">
        <v>108</v>
      </c>
      <c r="B109" s="39" t="s">
        <v>1177</v>
      </c>
      <c r="C109" s="95" t="s">
        <v>1177</v>
      </c>
      <c r="D109" s="95" t="s">
        <v>1177</v>
      </c>
      <c r="E109" s="95" t="s">
        <v>1177</v>
      </c>
      <c r="F109" s="95" t="s">
        <v>1177</v>
      </c>
      <c r="G109" s="95" t="s">
        <v>1177</v>
      </c>
      <c r="H109" s="95" t="s">
        <v>1177</v>
      </c>
      <c r="I109" s="95" t="s">
        <v>1177</v>
      </c>
      <c r="J109" s="95" t="s">
        <v>1177</v>
      </c>
      <c r="K109" s="95" t="s">
        <v>1177</v>
      </c>
      <c r="L109" s="95" t="s">
        <v>1177</v>
      </c>
      <c r="M109" s="95" t="s">
        <v>1177</v>
      </c>
      <c r="N109" s="95" t="s">
        <v>1177</v>
      </c>
      <c r="O109" s="95" t="s">
        <v>1177</v>
      </c>
      <c r="P109" s="95" t="s">
        <v>1177</v>
      </c>
      <c r="Q109" s="95" t="s">
        <v>1177</v>
      </c>
      <c r="R109" s="95" t="s">
        <v>1179</v>
      </c>
      <c r="S109" s="95" t="s">
        <v>1177</v>
      </c>
      <c r="T109" s="25" t="s">
        <v>964</v>
      </c>
      <c r="U109" s="102" t="s">
        <v>1229</v>
      </c>
      <c r="V109" s="102" t="s">
        <v>1229</v>
      </c>
      <c r="W109" s="102" t="s">
        <v>1229</v>
      </c>
      <c r="X109" s="102" t="s">
        <v>1229</v>
      </c>
      <c r="Y109" s="103" t="s">
        <v>1233</v>
      </c>
      <c r="AA109" s="104" t="s">
        <v>1243</v>
      </c>
      <c r="AB109" s="105" t="s">
        <v>1230</v>
      </c>
      <c r="AC109" s="105" t="s">
        <v>1229</v>
      </c>
      <c r="AD109" s="18" t="s">
        <v>63</v>
      </c>
      <c r="AE109" s="18" t="s">
        <v>73</v>
      </c>
      <c r="AI109" s="102" t="s">
        <v>1229</v>
      </c>
      <c r="AJ109" s="95" t="s">
        <v>1229</v>
      </c>
      <c r="AM109" s="36" t="s">
        <v>64</v>
      </c>
      <c r="AQ109" s="103" t="s">
        <v>1229</v>
      </c>
      <c r="AR109" s="103" t="s">
        <v>1229</v>
      </c>
      <c r="AS109" s="33" t="s">
        <v>965</v>
      </c>
      <c r="AT109" s="15" t="s">
        <v>66</v>
      </c>
      <c r="AU109" s="11" t="s">
        <v>868</v>
      </c>
      <c r="AV109" s="86" t="s">
        <v>1181</v>
      </c>
      <c r="AX109" s="11" t="s">
        <v>81</v>
      </c>
      <c r="AY109" s="11" t="s">
        <v>60</v>
      </c>
      <c r="AZ109" s="11" t="s">
        <v>966</v>
      </c>
      <c r="BA109" s="11">
        <v>790252830</v>
      </c>
      <c r="BC109" s="12">
        <v>45939.455527477658</v>
      </c>
      <c r="BD109" s="12">
        <v>45939.478268924737</v>
      </c>
      <c r="BE109" s="12">
        <v>45939.478133670113</v>
      </c>
    </row>
    <row r="110" spans="1:57" ht="15" customHeight="1" x14ac:dyDescent="0.3">
      <c r="A110" s="141">
        <v>109</v>
      </c>
      <c r="B110" s="39" t="s">
        <v>1177</v>
      </c>
      <c r="C110" s="95" t="s">
        <v>1177</v>
      </c>
      <c r="D110" s="95" t="s">
        <v>1177</v>
      </c>
      <c r="E110" s="95" t="s">
        <v>1177</v>
      </c>
      <c r="F110" s="95" t="s">
        <v>1177</v>
      </c>
      <c r="G110" s="95" t="s">
        <v>1177</v>
      </c>
      <c r="H110" s="95" t="s">
        <v>1177</v>
      </c>
      <c r="I110" s="95" t="s">
        <v>1177</v>
      </c>
      <c r="J110" s="95" t="s">
        <v>1177</v>
      </c>
      <c r="K110" s="95" t="s">
        <v>1177</v>
      </c>
      <c r="L110" s="95" t="s">
        <v>1177</v>
      </c>
      <c r="M110" s="95" t="s">
        <v>1179</v>
      </c>
      <c r="N110" s="95" t="s">
        <v>1177</v>
      </c>
      <c r="O110" s="95" t="s">
        <v>1177</v>
      </c>
      <c r="P110" s="95" t="s">
        <v>1177</v>
      </c>
      <c r="Q110" s="95" t="s">
        <v>1177</v>
      </c>
      <c r="R110" s="95" t="s">
        <v>1177</v>
      </c>
      <c r="S110" s="95" t="s">
        <v>1177</v>
      </c>
      <c r="U110" s="102" t="s">
        <v>1229</v>
      </c>
      <c r="V110" s="102" t="s">
        <v>1230</v>
      </c>
      <c r="W110" s="102" t="s">
        <v>1229</v>
      </c>
      <c r="X110" s="102" t="s">
        <v>1230</v>
      </c>
      <c r="Y110" s="103" t="s">
        <v>1234</v>
      </c>
      <c r="Z110" s="10" t="s">
        <v>383</v>
      </c>
      <c r="AA110" s="104" t="s">
        <v>1245</v>
      </c>
      <c r="AB110" s="105" t="s">
        <v>1229</v>
      </c>
      <c r="AC110" s="105" t="s">
        <v>1229</v>
      </c>
      <c r="AE110" s="18" t="s">
        <v>73</v>
      </c>
      <c r="AF110" s="19" t="s">
        <v>79</v>
      </c>
      <c r="AI110" s="102" t="s">
        <v>1229</v>
      </c>
      <c r="AJ110" s="95" t="s">
        <v>1229</v>
      </c>
      <c r="AK110" s="7" t="s">
        <v>99</v>
      </c>
      <c r="AQ110" s="103" t="s">
        <v>1229</v>
      </c>
      <c r="AR110" s="103" t="s">
        <v>1229</v>
      </c>
      <c r="AS110" s="33" t="s">
        <v>384</v>
      </c>
      <c r="AT110" s="15" t="s">
        <v>66</v>
      </c>
      <c r="AU110" s="11" t="s">
        <v>155</v>
      </c>
      <c r="AV110" s="86" t="s">
        <v>1180</v>
      </c>
      <c r="AX110" s="11" t="s">
        <v>144</v>
      </c>
      <c r="AY110" s="11" t="s">
        <v>60</v>
      </c>
      <c r="AZ110" s="11" t="s">
        <v>385</v>
      </c>
      <c r="BA110" s="11">
        <v>744193859</v>
      </c>
      <c r="BC110" s="12">
        <v>45939.582907962198</v>
      </c>
      <c r="BD110" s="12">
        <v>45939.597875025</v>
      </c>
      <c r="BE110" s="12">
        <v>45939.597640762797</v>
      </c>
    </row>
    <row r="111" spans="1:57" ht="15" customHeight="1" x14ac:dyDescent="0.3">
      <c r="A111" s="141">
        <v>110</v>
      </c>
      <c r="B111" s="39" t="s">
        <v>1177</v>
      </c>
      <c r="C111" s="95" t="s">
        <v>1177</v>
      </c>
      <c r="D111" s="95" t="s">
        <v>1177</v>
      </c>
      <c r="E111" s="95" t="s">
        <v>1177</v>
      </c>
      <c r="F111" s="95" t="s">
        <v>1177</v>
      </c>
      <c r="G111" s="95" t="s">
        <v>1177</v>
      </c>
      <c r="H111" s="95" t="s">
        <v>1177</v>
      </c>
      <c r="I111" s="95" t="s">
        <v>1177</v>
      </c>
      <c r="J111" s="95" t="s">
        <v>1177</v>
      </c>
      <c r="K111" s="95" t="s">
        <v>1177</v>
      </c>
      <c r="L111" s="95" t="s">
        <v>1177</v>
      </c>
      <c r="M111" s="95" t="s">
        <v>1178</v>
      </c>
      <c r="N111" s="95" t="s">
        <v>1177</v>
      </c>
      <c r="O111" s="95" t="s">
        <v>1177</v>
      </c>
      <c r="P111" s="95" t="s">
        <v>1177</v>
      </c>
      <c r="Q111" s="95" t="s">
        <v>1177</v>
      </c>
      <c r="R111" s="95" t="s">
        <v>1177</v>
      </c>
      <c r="S111" s="95" t="s">
        <v>1177</v>
      </c>
      <c r="T111" s="25" t="s">
        <v>1026</v>
      </c>
      <c r="U111" s="102" t="s">
        <v>1229</v>
      </c>
      <c r="V111" s="102" t="s">
        <v>1229</v>
      </c>
      <c r="W111" s="102" t="s">
        <v>1229</v>
      </c>
      <c r="X111" s="102" t="s">
        <v>1230</v>
      </c>
      <c r="Y111" s="103" t="s">
        <v>1233</v>
      </c>
      <c r="AA111" s="104" t="s">
        <v>1244</v>
      </c>
      <c r="AB111" s="105" t="s">
        <v>1229</v>
      </c>
      <c r="AC111" s="105" t="s">
        <v>1229</v>
      </c>
      <c r="AE111" s="18" t="s">
        <v>73</v>
      </c>
      <c r="AI111" s="102" t="s">
        <v>1230</v>
      </c>
      <c r="AJ111" s="95" t="s">
        <v>1229</v>
      </c>
      <c r="AL111" s="7" t="s">
        <v>80</v>
      </c>
      <c r="AQ111" s="103" t="s">
        <v>1229</v>
      </c>
      <c r="AR111" s="103" t="s">
        <v>1229</v>
      </c>
      <c r="AT111" s="15" t="s">
        <v>66</v>
      </c>
      <c r="AU111" s="11" t="s">
        <v>868</v>
      </c>
      <c r="AV111" s="86" t="s">
        <v>1181</v>
      </c>
      <c r="AX111" s="11" t="s">
        <v>778</v>
      </c>
      <c r="AY111" s="11" t="s">
        <v>60</v>
      </c>
      <c r="AZ111" s="11" t="s">
        <v>1027</v>
      </c>
      <c r="BA111" s="11">
        <v>516523602</v>
      </c>
      <c r="BC111" s="12">
        <v>45939.619343773877</v>
      </c>
      <c r="BD111" s="12">
        <v>45939.62797562073</v>
      </c>
      <c r="BE111" s="12">
        <v>45939.627825608477</v>
      </c>
    </row>
    <row r="112" spans="1:57" ht="15" customHeight="1" x14ac:dyDescent="0.3">
      <c r="A112" s="141">
        <v>111</v>
      </c>
      <c r="B112" s="39" t="s">
        <v>1177</v>
      </c>
      <c r="C112" s="95" t="s">
        <v>1177</v>
      </c>
      <c r="D112" s="95" t="s">
        <v>1177</v>
      </c>
      <c r="E112" s="95" t="s">
        <v>1177</v>
      </c>
      <c r="F112" s="95" t="s">
        <v>1177</v>
      </c>
      <c r="G112" s="95" t="s">
        <v>1177</v>
      </c>
      <c r="H112" s="95" t="s">
        <v>1177</v>
      </c>
      <c r="I112" s="95" t="s">
        <v>1177</v>
      </c>
      <c r="J112" s="95" t="s">
        <v>1177</v>
      </c>
      <c r="K112" s="95" t="s">
        <v>1177</v>
      </c>
      <c r="L112" s="95" t="s">
        <v>1177</v>
      </c>
      <c r="M112" s="95" t="s">
        <v>1177</v>
      </c>
      <c r="N112" s="95" t="s">
        <v>1177</v>
      </c>
      <c r="O112" s="95" t="s">
        <v>1177</v>
      </c>
      <c r="P112" s="95" t="s">
        <v>1177</v>
      </c>
      <c r="Q112" s="95" t="s">
        <v>1177</v>
      </c>
      <c r="R112" s="95" t="s">
        <v>1177</v>
      </c>
      <c r="S112" s="95" t="s">
        <v>1177</v>
      </c>
      <c r="T112" s="27" t="s">
        <v>59</v>
      </c>
      <c r="U112" s="102" t="s">
        <v>1229</v>
      </c>
      <c r="V112" s="102" t="s">
        <v>1229</v>
      </c>
      <c r="W112" s="102" t="s">
        <v>1229</v>
      </c>
      <c r="X112" s="102" t="s">
        <v>1229</v>
      </c>
      <c r="Y112" s="103" t="s">
        <v>1233</v>
      </c>
      <c r="AA112" s="104" t="s">
        <v>1243</v>
      </c>
      <c r="AB112" s="105" t="s">
        <v>1229</v>
      </c>
      <c r="AC112" s="105" t="s">
        <v>1229</v>
      </c>
      <c r="AD112" s="18" t="s">
        <v>63</v>
      </c>
      <c r="AE112" s="18" t="s">
        <v>73</v>
      </c>
      <c r="AI112" s="102" t="s">
        <v>1229</v>
      </c>
      <c r="AJ112" s="95" t="s">
        <v>1229</v>
      </c>
      <c r="AM112" s="36" t="s">
        <v>64</v>
      </c>
      <c r="AQ112" s="103" t="s">
        <v>1229</v>
      </c>
      <c r="AR112" s="103" t="s">
        <v>1229</v>
      </c>
      <c r="AS112" s="83" t="s">
        <v>59</v>
      </c>
      <c r="AT112" s="15" t="s">
        <v>66</v>
      </c>
      <c r="AU112" s="11" t="s">
        <v>155</v>
      </c>
      <c r="AV112" s="86" t="s">
        <v>1180</v>
      </c>
      <c r="AX112" s="11" t="s">
        <v>186</v>
      </c>
      <c r="AY112" s="11" t="s">
        <v>59</v>
      </c>
      <c r="AZ112" s="11" t="s">
        <v>284</v>
      </c>
      <c r="BC112" s="12">
        <v>45940.411675675117</v>
      </c>
      <c r="BD112" s="12">
        <v>45940.415075212688</v>
      </c>
      <c r="BE112" s="12">
        <v>45940.414985249903</v>
      </c>
    </row>
    <row r="113" spans="1:57" ht="15" customHeight="1" x14ac:dyDescent="0.3">
      <c r="A113" s="141">
        <v>112</v>
      </c>
      <c r="B113" s="39" t="s">
        <v>1177</v>
      </c>
      <c r="C113" s="95" t="s">
        <v>1177</v>
      </c>
      <c r="D113" s="95" t="s">
        <v>1177</v>
      </c>
      <c r="E113" s="95" t="s">
        <v>1177</v>
      </c>
      <c r="F113" s="95" t="s">
        <v>1177</v>
      </c>
      <c r="G113" s="95" t="s">
        <v>1177</v>
      </c>
      <c r="H113" s="95" t="s">
        <v>1177</v>
      </c>
      <c r="I113" s="95" t="s">
        <v>1177</v>
      </c>
      <c r="J113" s="95" t="s">
        <v>1177</v>
      </c>
      <c r="K113" s="95" t="s">
        <v>1177</v>
      </c>
      <c r="L113" s="95" t="s">
        <v>1177</v>
      </c>
      <c r="M113" s="95" t="s">
        <v>1177</v>
      </c>
      <c r="N113" s="95" t="s">
        <v>1177</v>
      </c>
      <c r="O113" s="95" t="s">
        <v>1177</v>
      </c>
      <c r="P113" s="95" t="s">
        <v>1177</v>
      </c>
      <c r="Q113" s="95" t="s">
        <v>1177</v>
      </c>
      <c r="R113" s="95" t="s">
        <v>1177</v>
      </c>
      <c r="S113" s="95" t="s">
        <v>1177</v>
      </c>
      <c r="U113" s="102" t="s">
        <v>1229</v>
      </c>
      <c r="V113" s="102" t="s">
        <v>1229</v>
      </c>
      <c r="W113" s="102" t="s">
        <v>1229</v>
      </c>
      <c r="X113" s="102" t="s">
        <v>1229</v>
      </c>
      <c r="Y113" s="103" t="s">
        <v>1236</v>
      </c>
      <c r="AA113" s="104" t="s">
        <v>1247</v>
      </c>
      <c r="AB113" s="105" t="s">
        <v>1229</v>
      </c>
      <c r="AC113" s="105" t="s">
        <v>1231</v>
      </c>
      <c r="AD113" s="18" t="s">
        <v>63</v>
      </c>
      <c r="AI113" s="102" t="s">
        <v>1231</v>
      </c>
      <c r="AJ113" s="95" t="s">
        <v>1229</v>
      </c>
      <c r="AN113" s="7" t="s">
        <v>61</v>
      </c>
      <c r="AQ113" s="103" t="s">
        <v>1229</v>
      </c>
      <c r="AR113" s="103" t="s">
        <v>1229</v>
      </c>
      <c r="AT113" s="15" t="s">
        <v>66</v>
      </c>
      <c r="AU113" s="11" t="s">
        <v>155</v>
      </c>
      <c r="AV113" s="86" t="s">
        <v>1180</v>
      </c>
      <c r="AX113" s="11" t="s">
        <v>186</v>
      </c>
      <c r="AY113" s="11" t="s">
        <v>60</v>
      </c>
      <c r="AZ113" s="11" t="s">
        <v>431</v>
      </c>
      <c r="BA113" s="11">
        <v>319887857</v>
      </c>
      <c r="BC113" s="12">
        <v>45940.411482331947</v>
      </c>
      <c r="BD113" s="12">
        <v>45940.416452711237</v>
      </c>
      <c r="BE113" s="12">
        <v>45940.416198906409</v>
      </c>
    </row>
    <row r="114" spans="1:57" ht="15" customHeight="1" x14ac:dyDescent="0.3">
      <c r="A114" s="141">
        <v>113</v>
      </c>
      <c r="B114" s="39" t="s">
        <v>1177</v>
      </c>
      <c r="C114" s="95" t="s">
        <v>1177</v>
      </c>
      <c r="D114" s="95" t="s">
        <v>1177</v>
      </c>
      <c r="E114" s="95" t="s">
        <v>1177</v>
      </c>
      <c r="F114" s="95" t="s">
        <v>1177</v>
      </c>
      <c r="G114" s="95" t="s">
        <v>1177</v>
      </c>
      <c r="H114" s="95" t="s">
        <v>1177</v>
      </c>
      <c r="I114" s="95" t="s">
        <v>1177</v>
      </c>
      <c r="J114" s="95" t="s">
        <v>1177</v>
      </c>
      <c r="K114" s="95" t="s">
        <v>1177</v>
      </c>
      <c r="L114" s="95" t="s">
        <v>1177</v>
      </c>
      <c r="M114" s="95" t="s">
        <v>1177</v>
      </c>
      <c r="N114" s="95" t="s">
        <v>1177</v>
      </c>
      <c r="O114" s="95" t="s">
        <v>1177</v>
      </c>
      <c r="P114" s="95" t="s">
        <v>1177</v>
      </c>
      <c r="Q114" s="95" t="s">
        <v>1177</v>
      </c>
      <c r="R114" s="95" t="s">
        <v>1177</v>
      </c>
      <c r="S114" s="95" t="s">
        <v>1177</v>
      </c>
      <c r="U114" s="102" t="s">
        <v>1229</v>
      </c>
      <c r="V114" s="102" t="s">
        <v>1229</v>
      </c>
      <c r="W114" s="102" t="s">
        <v>1229</v>
      </c>
      <c r="X114" s="102" t="s">
        <v>1229</v>
      </c>
      <c r="Y114" s="103" t="s">
        <v>1236</v>
      </c>
      <c r="AA114" s="104" t="s">
        <v>1245</v>
      </c>
      <c r="AB114" s="105" t="s">
        <v>1229</v>
      </c>
      <c r="AC114" s="105" t="s">
        <v>1229</v>
      </c>
      <c r="AD114" s="18" t="s">
        <v>63</v>
      </c>
      <c r="AI114" s="102" t="s">
        <v>1231</v>
      </c>
      <c r="AJ114" s="95" t="s">
        <v>1229</v>
      </c>
      <c r="AN114" s="7" t="s">
        <v>61</v>
      </c>
      <c r="AQ114" s="103" t="s">
        <v>1229</v>
      </c>
      <c r="AR114" s="103" t="s">
        <v>1229</v>
      </c>
      <c r="AT114" s="15" t="s">
        <v>66</v>
      </c>
      <c r="AU114" s="11" t="s">
        <v>155</v>
      </c>
      <c r="AV114" s="86" t="s">
        <v>1180</v>
      </c>
      <c r="AX114" s="11" t="s">
        <v>186</v>
      </c>
      <c r="AY114" s="11" t="s">
        <v>60</v>
      </c>
      <c r="AZ114" s="11" t="s">
        <v>432</v>
      </c>
      <c r="BA114" s="11">
        <v>706573037</v>
      </c>
      <c r="BC114" s="12">
        <v>45940.410873007</v>
      </c>
      <c r="BD114" s="12">
        <v>45940.417120114747</v>
      </c>
      <c r="BE114" s="12">
        <v>45940.416833802949</v>
      </c>
    </row>
    <row r="115" spans="1:57" ht="15" customHeight="1" x14ac:dyDescent="0.3">
      <c r="A115" s="141">
        <v>114</v>
      </c>
      <c r="B115" s="39" t="s">
        <v>1177</v>
      </c>
      <c r="C115" s="95" t="s">
        <v>1177</v>
      </c>
      <c r="D115" s="95" t="s">
        <v>1177</v>
      </c>
      <c r="E115" s="95" t="s">
        <v>1177</v>
      </c>
      <c r="F115" s="95" t="s">
        <v>1177</v>
      </c>
      <c r="G115" s="95" t="s">
        <v>1177</v>
      </c>
      <c r="H115" s="95" t="s">
        <v>1177</v>
      </c>
      <c r="I115" s="95" t="s">
        <v>1177</v>
      </c>
      <c r="J115" s="95" t="s">
        <v>1177</v>
      </c>
      <c r="K115" s="95" t="s">
        <v>1177</v>
      </c>
      <c r="L115" s="95" t="s">
        <v>1177</v>
      </c>
      <c r="M115" s="95" t="s">
        <v>1177</v>
      </c>
      <c r="N115" s="95" t="s">
        <v>1177</v>
      </c>
      <c r="O115" s="95" t="s">
        <v>1177</v>
      </c>
      <c r="P115" s="95" t="s">
        <v>1177</v>
      </c>
      <c r="Q115" s="95" t="s">
        <v>1177</v>
      </c>
      <c r="R115" s="95" t="s">
        <v>1177</v>
      </c>
      <c r="S115" s="95" t="s">
        <v>1177</v>
      </c>
      <c r="U115" s="102" t="s">
        <v>1229</v>
      </c>
      <c r="V115" s="102" t="s">
        <v>1229</v>
      </c>
      <c r="W115" s="102" t="s">
        <v>1231</v>
      </c>
      <c r="X115" s="102" t="s">
        <v>1229</v>
      </c>
      <c r="Y115" s="103" t="s">
        <v>1234</v>
      </c>
      <c r="AA115" s="104" t="s">
        <v>1244</v>
      </c>
      <c r="AB115" s="105" t="s">
        <v>1229</v>
      </c>
      <c r="AC115" s="105" t="s">
        <v>1229</v>
      </c>
      <c r="AD115" s="18" t="s">
        <v>63</v>
      </c>
      <c r="AE115" s="18" t="s">
        <v>73</v>
      </c>
      <c r="AI115" s="102" t="s">
        <v>1230</v>
      </c>
      <c r="AJ115" s="95" t="s">
        <v>1229</v>
      </c>
      <c r="AK115" s="7" t="s">
        <v>99</v>
      </c>
      <c r="AL115" s="7" t="s">
        <v>80</v>
      </c>
      <c r="AQ115" s="103" t="s">
        <v>1229</v>
      </c>
      <c r="AR115" s="103" t="s">
        <v>1229</v>
      </c>
      <c r="AT115" s="15" t="s">
        <v>66</v>
      </c>
      <c r="AU115" s="11" t="s">
        <v>155</v>
      </c>
      <c r="AV115" s="86" t="s">
        <v>1180</v>
      </c>
      <c r="AX115" s="11" t="s">
        <v>186</v>
      </c>
      <c r="AY115" s="11" t="s">
        <v>60</v>
      </c>
      <c r="AZ115" s="11" t="s">
        <v>433</v>
      </c>
      <c r="BA115" s="11">
        <v>27064781</v>
      </c>
      <c r="BC115" s="12">
        <v>45940.413457616058</v>
      </c>
      <c r="BD115" s="12">
        <v>45940.418033483809</v>
      </c>
      <c r="BE115" s="12">
        <v>45940.41795867421</v>
      </c>
    </row>
    <row r="116" spans="1:57" ht="15" customHeight="1" x14ac:dyDescent="0.3">
      <c r="A116" s="141">
        <v>115</v>
      </c>
      <c r="B116" s="39" t="s">
        <v>1177</v>
      </c>
      <c r="C116" s="95" t="s">
        <v>1177</v>
      </c>
      <c r="D116" s="95" t="s">
        <v>1177</v>
      </c>
      <c r="E116" s="95" t="s">
        <v>1177</v>
      </c>
      <c r="F116" s="95" t="s">
        <v>1177</v>
      </c>
      <c r="G116" s="95" t="s">
        <v>1177</v>
      </c>
      <c r="H116" s="95" t="s">
        <v>1177</v>
      </c>
      <c r="I116" s="95" t="s">
        <v>1177</v>
      </c>
      <c r="J116" s="95" t="s">
        <v>1177</v>
      </c>
      <c r="K116" s="95" t="s">
        <v>1177</v>
      </c>
      <c r="L116" s="95" t="s">
        <v>1177</v>
      </c>
      <c r="M116" s="95" t="s">
        <v>1177</v>
      </c>
      <c r="N116" s="95" t="s">
        <v>1177</v>
      </c>
      <c r="O116" s="95" t="s">
        <v>1177</v>
      </c>
      <c r="P116" s="95" t="s">
        <v>1177</v>
      </c>
      <c r="Q116" s="95" t="s">
        <v>1177</v>
      </c>
      <c r="R116" s="95" t="s">
        <v>1177</v>
      </c>
      <c r="S116" s="95" t="s">
        <v>1177</v>
      </c>
      <c r="U116" s="102" t="s">
        <v>1229</v>
      </c>
      <c r="V116" s="102" t="s">
        <v>1229</v>
      </c>
      <c r="W116" s="102" t="s">
        <v>1229</v>
      </c>
      <c r="X116" s="102" t="s">
        <v>1229</v>
      </c>
      <c r="Y116" s="103" t="s">
        <v>1234</v>
      </c>
      <c r="AA116" s="104" t="s">
        <v>1243</v>
      </c>
      <c r="AB116" s="105" t="s">
        <v>1229</v>
      </c>
      <c r="AC116" s="105" t="s">
        <v>1229</v>
      </c>
      <c r="AD116" s="18" t="s">
        <v>63</v>
      </c>
      <c r="AI116" s="102" t="s">
        <v>1229</v>
      </c>
      <c r="AJ116" s="95" t="s">
        <v>1229</v>
      </c>
      <c r="AK116" s="7" t="s">
        <v>99</v>
      </c>
      <c r="AL116" s="7" t="s">
        <v>80</v>
      </c>
      <c r="AQ116" s="103" t="s">
        <v>1229</v>
      </c>
      <c r="AR116" s="103" t="s">
        <v>1229</v>
      </c>
      <c r="AT116" s="15" t="s">
        <v>66</v>
      </c>
      <c r="AU116" s="11" t="s">
        <v>155</v>
      </c>
      <c r="AV116" s="86" t="s">
        <v>1180</v>
      </c>
      <c r="AX116" s="11" t="s">
        <v>186</v>
      </c>
      <c r="AY116" s="11" t="s">
        <v>59</v>
      </c>
      <c r="AZ116" s="11" t="s">
        <v>434</v>
      </c>
      <c r="BC116" s="12">
        <v>45940.411367411507</v>
      </c>
      <c r="BD116" s="12">
        <v>45940.419043087473</v>
      </c>
      <c r="BE116" s="12">
        <v>45940.418788386443</v>
      </c>
    </row>
    <row r="117" spans="1:57" ht="15" customHeight="1" x14ac:dyDescent="0.3">
      <c r="A117" s="141">
        <v>116</v>
      </c>
      <c r="B117" s="39" t="s">
        <v>1177</v>
      </c>
      <c r="C117" s="95" t="s">
        <v>1177</v>
      </c>
      <c r="D117" s="95" t="s">
        <v>1177</v>
      </c>
      <c r="E117" s="95" t="s">
        <v>1177</v>
      </c>
      <c r="F117" s="95" t="s">
        <v>1177</v>
      </c>
      <c r="G117" s="95" t="s">
        <v>1177</v>
      </c>
      <c r="H117" s="95" t="s">
        <v>1177</v>
      </c>
      <c r="I117" s="95" t="s">
        <v>1177</v>
      </c>
      <c r="J117" s="95" t="s">
        <v>1177</v>
      </c>
      <c r="K117" s="95" t="s">
        <v>1177</v>
      </c>
      <c r="L117" s="95" t="s">
        <v>1177</v>
      </c>
      <c r="M117" s="95" t="s">
        <v>1177</v>
      </c>
      <c r="N117" s="95" t="s">
        <v>1177</v>
      </c>
      <c r="O117" s="95" t="s">
        <v>1177</v>
      </c>
      <c r="P117" s="95" t="s">
        <v>1177</v>
      </c>
      <c r="Q117" s="95" t="s">
        <v>1177</v>
      </c>
      <c r="R117" s="95" t="s">
        <v>1177</v>
      </c>
      <c r="S117" s="95" t="s">
        <v>1177</v>
      </c>
      <c r="T117" s="25" t="s">
        <v>435</v>
      </c>
      <c r="U117" s="102" t="s">
        <v>1229</v>
      </c>
      <c r="V117" s="102" t="s">
        <v>1231</v>
      </c>
      <c r="W117" s="102" t="s">
        <v>1231</v>
      </c>
      <c r="X117" s="102" t="s">
        <v>1229</v>
      </c>
      <c r="Y117" s="103" t="s">
        <v>1236</v>
      </c>
      <c r="AA117" s="104" t="s">
        <v>1246</v>
      </c>
      <c r="AB117" s="105" t="s">
        <v>1229</v>
      </c>
      <c r="AC117" s="105" t="s">
        <v>1229</v>
      </c>
      <c r="AE117" s="18" t="s">
        <v>73</v>
      </c>
      <c r="AF117" s="19" t="s">
        <v>79</v>
      </c>
      <c r="AI117" s="102" t="s">
        <v>1230</v>
      </c>
      <c r="AJ117" s="95" t="s">
        <v>1231</v>
      </c>
      <c r="AM117" s="36" t="s">
        <v>64</v>
      </c>
      <c r="AQ117" s="103" t="s">
        <v>1229</v>
      </c>
      <c r="AR117" s="103" t="s">
        <v>1229</v>
      </c>
      <c r="AT117" s="15" t="s">
        <v>66</v>
      </c>
      <c r="AU117" s="11" t="s">
        <v>155</v>
      </c>
      <c r="AV117" s="86" t="s">
        <v>1180</v>
      </c>
      <c r="AX117" s="11" t="s">
        <v>186</v>
      </c>
      <c r="AY117" s="11" t="s">
        <v>60</v>
      </c>
      <c r="AZ117" s="11" t="s">
        <v>436</v>
      </c>
      <c r="BA117" s="11">
        <v>58884507</v>
      </c>
      <c r="BC117" s="12">
        <v>45940.411330981369</v>
      </c>
      <c r="BD117" s="12">
        <v>45940.419705414177</v>
      </c>
      <c r="BE117" s="12">
        <v>45940.419616961117</v>
      </c>
    </row>
    <row r="118" spans="1:57" ht="15" customHeight="1" x14ac:dyDescent="0.3">
      <c r="A118" s="141">
        <v>117</v>
      </c>
      <c r="B118" s="39" t="s">
        <v>1177</v>
      </c>
      <c r="C118" s="39" t="s">
        <v>1179</v>
      </c>
      <c r="D118" s="95" t="s">
        <v>1177</v>
      </c>
      <c r="E118" s="95" t="s">
        <v>1177</v>
      </c>
      <c r="F118" s="95" t="s">
        <v>1177</v>
      </c>
      <c r="G118" s="95" t="s">
        <v>1177</v>
      </c>
      <c r="H118" s="95" t="s">
        <v>1177</v>
      </c>
      <c r="I118" s="99" t="s">
        <v>1179</v>
      </c>
      <c r="J118" s="95" t="s">
        <v>1177</v>
      </c>
      <c r="K118" s="95" t="s">
        <v>1177</v>
      </c>
      <c r="L118" s="95" t="s">
        <v>1177</v>
      </c>
      <c r="M118" s="95" t="s">
        <v>1178</v>
      </c>
      <c r="N118" s="95" t="s">
        <v>1177</v>
      </c>
      <c r="O118" s="95" t="s">
        <v>1179</v>
      </c>
      <c r="P118" s="95" t="s">
        <v>1177</v>
      </c>
      <c r="Q118" s="95" t="s">
        <v>1177</v>
      </c>
      <c r="R118" s="95" t="s">
        <v>1177</v>
      </c>
      <c r="S118" s="95" t="s">
        <v>1177</v>
      </c>
      <c r="T118" s="25" t="s">
        <v>437</v>
      </c>
      <c r="U118" s="102" t="s">
        <v>1229</v>
      </c>
      <c r="V118" s="102" t="s">
        <v>1229</v>
      </c>
      <c r="W118" s="102" t="s">
        <v>1231</v>
      </c>
      <c r="X118" s="102" t="s">
        <v>1231</v>
      </c>
      <c r="Y118" s="103" t="s">
        <v>1233</v>
      </c>
      <c r="Z118" s="10" t="s">
        <v>438</v>
      </c>
      <c r="AA118" s="104" t="s">
        <v>1243</v>
      </c>
      <c r="AB118" s="105" t="s">
        <v>1229</v>
      </c>
      <c r="AC118" s="105" t="s">
        <v>1229</v>
      </c>
      <c r="AD118" s="18" t="s">
        <v>63</v>
      </c>
      <c r="AE118" s="18" t="s">
        <v>73</v>
      </c>
      <c r="AH118" s="33" t="s">
        <v>439</v>
      </c>
      <c r="AI118" s="102" t="s">
        <v>1229</v>
      </c>
      <c r="AJ118" s="95" t="s">
        <v>1230</v>
      </c>
      <c r="AM118" s="36" t="s">
        <v>64</v>
      </c>
      <c r="AP118" s="24" t="s">
        <v>440</v>
      </c>
      <c r="AQ118" s="103" t="s">
        <v>1229</v>
      </c>
      <c r="AR118" s="103" t="s">
        <v>1229</v>
      </c>
      <c r="AT118" s="15" t="s">
        <v>66</v>
      </c>
      <c r="AU118" s="11" t="s">
        <v>155</v>
      </c>
      <c r="AV118" s="86" t="s">
        <v>1180</v>
      </c>
      <c r="AX118" s="11" t="s">
        <v>186</v>
      </c>
      <c r="AY118" s="11" t="s">
        <v>60</v>
      </c>
      <c r="AZ118" s="11" t="s">
        <v>441</v>
      </c>
      <c r="BA118" s="11">
        <v>48831726</v>
      </c>
      <c r="BC118" s="12">
        <v>45940.41165856758</v>
      </c>
      <c r="BD118" s="12">
        <v>45940.420502819667</v>
      </c>
      <c r="BE118" s="12">
        <v>45940.42041454227</v>
      </c>
    </row>
    <row r="119" spans="1:57" ht="15" customHeight="1" x14ac:dyDescent="0.3">
      <c r="A119" s="141">
        <v>118</v>
      </c>
      <c r="B119" s="39" t="s">
        <v>1177</v>
      </c>
      <c r="C119" s="95" t="s">
        <v>1177</v>
      </c>
      <c r="D119" s="95" t="s">
        <v>1177</v>
      </c>
      <c r="E119" s="95" t="s">
        <v>1177</v>
      </c>
      <c r="F119" s="95" t="s">
        <v>1177</v>
      </c>
      <c r="G119" s="95" t="s">
        <v>1177</v>
      </c>
      <c r="H119" s="95" t="s">
        <v>1177</v>
      </c>
      <c r="I119" s="95" t="s">
        <v>1177</v>
      </c>
      <c r="J119" s="95" t="s">
        <v>1177</v>
      </c>
      <c r="K119" s="95" t="s">
        <v>1177</v>
      </c>
      <c r="L119" s="95" t="s">
        <v>1177</v>
      </c>
      <c r="M119" s="95" t="s">
        <v>1177</v>
      </c>
      <c r="N119" s="95" t="s">
        <v>1177</v>
      </c>
      <c r="O119" s="95" t="s">
        <v>1177</v>
      </c>
      <c r="P119" s="95" t="s">
        <v>1177</v>
      </c>
      <c r="Q119" s="95" t="s">
        <v>1177</v>
      </c>
      <c r="R119" s="95" t="s">
        <v>1177</v>
      </c>
      <c r="S119" s="95" t="s">
        <v>1177</v>
      </c>
      <c r="U119" s="102" t="s">
        <v>1229</v>
      </c>
      <c r="V119" s="102" t="s">
        <v>1229</v>
      </c>
      <c r="W119" s="102" t="s">
        <v>1229</v>
      </c>
      <c r="X119" s="102" t="s">
        <v>1229</v>
      </c>
      <c r="Y119" s="103" t="s">
        <v>1236</v>
      </c>
      <c r="Z119" s="10" t="s">
        <v>227</v>
      </c>
      <c r="AA119" s="104" t="s">
        <v>1245</v>
      </c>
      <c r="AB119" s="105" t="s">
        <v>1229</v>
      </c>
      <c r="AC119" s="105" t="s">
        <v>1229</v>
      </c>
      <c r="AD119" s="18" t="s">
        <v>63</v>
      </c>
      <c r="AI119" s="102" t="s">
        <v>1231</v>
      </c>
      <c r="AJ119" s="95" t="s">
        <v>1229</v>
      </c>
      <c r="AN119" s="7" t="s">
        <v>61</v>
      </c>
      <c r="AQ119" s="103" t="s">
        <v>1229</v>
      </c>
      <c r="AR119" s="103" t="s">
        <v>1229</v>
      </c>
      <c r="AS119" s="33" t="s">
        <v>228</v>
      </c>
      <c r="AT119" s="15" t="s">
        <v>66</v>
      </c>
      <c r="AU119" s="11" t="s">
        <v>155</v>
      </c>
      <c r="AV119" s="86" t="s">
        <v>1180</v>
      </c>
      <c r="AX119" s="11" t="s">
        <v>186</v>
      </c>
      <c r="AY119" s="11" t="s">
        <v>60</v>
      </c>
      <c r="AZ119" s="11" t="s">
        <v>229</v>
      </c>
      <c r="BA119" s="11">
        <v>474682755</v>
      </c>
      <c r="BC119" s="12">
        <v>45940.412227740242</v>
      </c>
      <c r="BD119" s="12">
        <v>45940.42077252017</v>
      </c>
      <c r="BE119" s="12">
        <v>45940.420535808458</v>
      </c>
    </row>
    <row r="120" spans="1:57" ht="15" customHeight="1" x14ac:dyDescent="0.3">
      <c r="A120" s="141">
        <v>119</v>
      </c>
      <c r="B120" s="39" t="s">
        <v>1177</v>
      </c>
      <c r="C120" s="95" t="s">
        <v>1177</v>
      </c>
      <c r="D120" s="95" t="s">
        <v>1177</v>
      </c>
      <c r="E120" s="95" t="s">
        <v>1177</v>
      </c>
      <c r="F120" s="95" t="s">
        <v>1177</v>
      </c>
      <c r="G120" s="95" t="s">
        <v>1177</v>
      </c>
      <c r="H120" s="95" t="s">
        <v>1177</v>
      </c>
      <c r="I120" s="95" t="s">
        <v>1177</v>
      </c>
      <c r="J120" s="95" t="s">
        <v>1177</v>
      </c>
      <c r="K120" s="95" t="s">
        <v>1177</v>
      </c>
      <c r="L120" s="95" t="s">
        <v>1177</v>
      </c>
      <c r="M120" s="95" t="s">
        <v>1177</v>
      </c>
      <c r="N120" s="95" t="s">
        <v>1177</v>
      </c>
      <c r="O120" s="95" t="s">
        <v>1177</v>
      </c>
      <c r="P120" s="95" t="s">
        <v>1177</v>
      </c>
      <c r="Q120" s="95" t="s">
        <v>1177</v>
      </c>
      <c r="R120" s="95" t="s">
        <v>1177</v>
      </c>
      <c r="S120" s="95" t="s">
        <v>1177</v>
      </c>
      <c r="T120" s="25" t="s">
        <v>223</v>
      </c>
      <c r="U120" s="102" t="s">
        <v>1229</v>
      </c>
      <c r="V120" s="102" t="s">
        <v>1229</v>
      </c>
      <c r="W120" s="102" t="s">
        <v>1229</v>
      </c>
      <c r="X120" s="102" t="s">
        <v>1229</v>
      </c>
      <c r="Y120" s="103" t="s">
        <v>1237</v>
      </c>
      <c r="Z120" s="10" t="s">
        <v>224</v>
      </c>
      <c r="AA120" s="104" t="s">
        <v>1245</v>
      </c>
      <c r="AB120" s="105" t="s">
        <v>1229</v>
      </c>
      <c r="AC120" s="105" t="s">
        <v>1229</v>
      </c>
      <c r="AD120" s="18" t="s">
        <v>63</v>
      </c>
      <c r="AE120" s="18" t="s">
        <v>73</v>
      </c>
      <c r="AI120" s="102" t="s">
        <v>1230</v>
      </c>
      <c r="AJ120" s="95" t="s">
        <v>1229</v>
      </c>
      <c r="AL120" s="7" t="s">
        <v>80</v>
      </c>
      <c r="AQ120" s="103" t="s">
        <v>1229</v>
      </c>
      <c r="AR120" s="103" t="s">
        <v>1229</v>
      </c>
      <c r="AS120" s="33" t="s">
        <v>225</v>
      </c>
      <c r="AT120" s="15" t="s">
        <v>66</v>
      </c>
      <c r="AU120" s="11" t="s">
        <v>155</v>
      </c>
      <c r="AV120" s="86" t="s">
        <v>1180</v>
      </c>
      <c r="AX120" s="11" t="s">
        <v>186</v>
      </c>
      <c r="AY120" s="11" t="s">
        <v>60</v>
      </c>
      <c r="AZ120" s="11" t="s">
        <v>226</v>
      </c>
      <c r="BA120" s="11">
        <v>53459040</v>
      </c>
      <c r="BC120" s="12">
        <v>45940.411098280638</v>
      </c>
      <c r="BD120" s="12">
        <v>45940.420844300097</v>
      </c>
      <c r="BE120" s="12">
        <v>45940.420634964154</v>
      </c>
    </row>
    <row r="121" spans="1:57" ht="15" customHeight="1" x14ac:dyDescent="0.3">
      <c r="A121" s="141">
        <v>120</v>
      </c>
      <c r="B121" s="39" t="s">
        <v>1177</v>
      </c>
      <c r="C121" s="95" t="s">
        <v>1177</v>
      </c>
      <c r="D121" s="95" t="s">
        <v>1177</v>
      </c>
      <c r="E121" s="95" t="s">
        <v>1177</v>
      </c>
      <c r="F121" s="95" t="s">
        <v>1177</v>
      </c>
      <c r="G121" s="95" t="s">
        <v>1177</v>
      </c>
      <c r="H121" s="95" t="s">
        <v>1177</v>
      </c>
      <c r="I121" s="95" t="s">
        <v>1177</v>
      </c>
      <c r="J121" s="95" t="s">
        <v>1177</v>
      </c>
      <c r="K121" s="95" t="s">
        <v>1177</v>
      </c>
      <c r="L121" s="95" t="s">
        <v>1177</v>
      </c>
      <c r="M121" s="95" t="s">
        <v>1177</v>
      </c>
      <c r="N121" s="95" t="s">
        <v>1177</v>
      </c>
      <c r="O121" s="95" t="s">
        <v>1177</v>
      </c>
      <c r="P121" s="95" t="s">
        <v>1177</v>
      </c>
      <c r="Q121" s="95" t="s">
        <v>1177</v>
      </c>
      <c r="R121" s="95" t="s">
        <v>1177</v>
      </c>
      <c r="S121" s="95" t="s">
        <v>1177</v>
      </c>
      <c r="T121" s="25" t="s">
        <v>442</v>
      </c>
      <c r="U121" s="102" t="s">
        <v>1229</v>
      </c>
      <c r="V121" s="102" t="s">
        <v>1229</v>
      </c>
      <c r="W121" s="102" t="s">
        <v>1231</v>
      </c>
      <c r="X121" s="102" t="s">
        <v>1231</v>
      </c>
      <c r="Y121" s="103" t="s">
        <v>1236</v>
      </c>
      <c r="AA121" s="104" t="s">
        <v>1247</v>
      </c>
      <c r="AB121" s="105" t="s">
        <v>1229</v>
      </c>
      <c r="AC121" s="105" t="s">
        <v>1231</v>
      </c>
      <c r="AD121" s="18" t="s">
        <v>63</v>
      </c>
      <c r="AE121" s="18" t="s">
        <v>73</v>
      </c>
      <c r="AF121" s="19" t="s">
        <v>79</v>
      </c>
      <c r="AI121" s="102" t="s">
        <v>1230</v>
      </c>
      <c r="AJ121" s="95" t="s">
        <v>1229</v>
      </c>
      <c r="AK121" s="7" t="s">
        <v>99</v>
      </c>
      <c r="AQ121" s="103" t="s">
        <v>1229</v>
      </c>
      <c r="AR121" s="103" t="s">
        <v>1229</v>
      </c>
      <c r="AT121" s="15" t="s">
        <v>66</v>
      </c>
      <c r="AU121" s="11" t="s">
        <v>155</v>
      </c>
      <c r="AV121" s="86" t="s">
        <v>1180</v>
      </c>
      <c r="AX121" s="11" t="s">
        <v>186</v>
      </c>
      <c r="AY121" s="11" t="s">
        <v>60</v>
      </c>
      <c r="AZ121" s="11" t="s">
        <v>443</v>
      </c>
      <c r="BA121" s="11">
        <v>234653801</v>
      </c>
      <c r="BC121" s="12">
        <v>45940.412353678446</v>
      </c>
      <c r="BD121" s="12">
        <v>45940.421388402508</v>
      </c>
      <c r="BE121" s="12">
        <v>45940.421029800229</v>
      </c>
    </row>
    <row r="122" spans="1:57" ht="15" customHeight="1" x14ac:dyDescent="0.3">
      <c r="A122" s="141">
        <v>121</v>
      </c>
      <c r="B122" s="39" t="s">
        <v>1177</v>
      </c>
      <c r="C122" s="95" t="s">
        <v>1177</v>
      </c>
      <c r="D122" s="95" t="s">
        <v>1177</v>
      </c>
      <c r="E122" s="95" t="s">
        <v>1177</v>
      </c>
      <c r="F122" s="95" t="s">
        <v>1177</v>
      </c>
      <c r="G122" s="95" t="s">
        <v>1177</v>
      </c>
      <c r="H122" s="95" t="s">
        <v>1178</v>
      </c>
      <c r="I122" s="95" t="s">
        <v>1177</v>
      </c>
      <c r="J122" s="95" t="s">
        <v>1177</v>
      </c>
      <c r="K122" s="95" t="s">
        <v>1177</v>
      </c>
      <c r="L122" s="95" t="s">
        <v>1177</v>
      </c>
      <c r="M122" s="95" t="s">
        <v>1178</v>
      </c>
      <c r="N122" s="95" t="s">
        <v>1178</v>
      </c>
      <c r="O122" s="95" t="s">
        <v>1178</v>
      </c>
      <c r="P122" s="95" t="s">
        <v>1177</v>
      </c>
      <c r="Q122" s="95" t="s">
        <v>1177</v>
      </c>
      <c r="R122" s="95" t="s">
        <v>1177</v>
      </c>
      <c r="S122" s="95" t="s">
        <v>1177</v>
      </c>
      <c r="T122" s="25" t="s">
        <v>444</v>
      </c>
      <c r="U122" s="102" t="s">
        <v>1231</v>
      </c>
      <c r="V122" s="102" t="s">
        <v>1229</v>
      </c>
      <c r="W122" s="102" t="s">
        <v>1231</v>
      </c>
      <c r="X122" s="102" t="s">
        <v>1230</v>
      </c>
      <c r="Y122" s="103" t="s">
        <v>1233</v>
      </c>
      <c r="Z122" s="21" t="s">
        <v>59</v>
      </c>
      <c r="AA122" s="104" t="s">
        <v>1246</v>
      </c>
      <c r="AB122" s="105" t="s">
        <v>1229</v>
      </c>
      <c r="AC122" s="105" t="s">
        <v>1231</v>
      </c>
      <c r="AD122" s="18" t="s">
        <v>63</v>
      </c>
      <c r="AI122" s="102" t="s">
        <v>1230</v>
      </c>
      <c r="AJ122" s="95" t="s">
        <v>1230</v>
      </c>
      <c r="AL122" s="7" t="s">
        <v>80</v>
      </c>
      <c r="AM122" s="36" t="s">
        <v>64</v>
      </c>
      <c r="AQ122" s="103" t="s">
        <v>1229</v>
      </c>
      <c r="AR122" s="103" t="s">
        <v>1229</v>
      </c>
      <c r="AT122" s="15" t="s">
        <v>66</v>
      </c>
      <c r="AU122" s="11" t="s">
        <v>155</v>
      </c>
      <c r="AV122" s="86" t="s">
        <v>1180</v>
      </c>
      <c r="AX122" s="11" t="s">
        <v>186</v>
      </c>
      <c r="AY122" s="11" t="s">
        <v>60</v>
      </c>
      <c r="AZ122" s="11" t="s">
        <v>445</v>
      </c>
      <c r="BA122" s="11">
        <v>1051292700</v>
      </c>
      <c r="BC122" s="12">
        <v>45940.411360826089</v>
      </c>
      <c r="BD122" s="12">
        <v>45940.421521897333</v>
      </c>
      <c r="BE122" s="12">
        <v>45940.421461175138</v>
      </c>
    </row>
    <row r="123" spans="1:57" ht="15" customHeight="1" x14ac:dyDescent="0.3">
      <c r="A123" s="141">
        <v>122</v>
      </c>
      <c r="B123" s="39" t="s">
        <v>1177</v>
      </c>
      <c r="C123" s="95" t="s">
        <v>1177</v>
      </c>
      <c r="D123" s="95" t="s">
        <v>1178</v>
      </c>
      <c r="E123" s="95" t="s">
        <v>1178</v>
      </c>
      <c r="F123" s="95" t="s">
        <v>1178</v>
      </c>
      <c r="G123" s="95" t="s">
        <v>1178</v>
      </c>
      <c r="H123" s="95" t="s">
        <v>1178</v>
      </c>
      <c r="I123" s="95" t="s">
        <v>1177</v>
      </c>
      <c r="J123" s="95" t="s">
        <v>1177</v>
      </c>
      <c r="K123" s="95" t="s">
        <v>1177</v>
      </c>
      <c r="L123" s="95" t="s">
        <v>1177</v>
      </c>
      <c r="M123" s="95" t="s">
        <v>1177</v>
      </c>
      <c r="N123" s="95" t="s">
        <v>1177</v>
      </c>
      <c r="O123" s="95" t="s">
        <v>1178</v>
      </c>
      <c r="P123" s="95" t="s">
        <v>1177</v>
      </c>
      <c r="Q123" s="95" t="s">
        <v>1177</v>
      </c>
      <c r="R123" s="95" t="s">
        <v>1177</v>
      </c>
      <c r="S123" s="95" t="s">
        <v>1177</v>
      </c>
      <c r="T123" s="25" t="s">
        <v>333</v>
      </c>
      <c r="U123" s="102" t="s">
        <v>1231</v>
      </c>
      <c r="V123" s="102" t="s">
        <v>1231</v>
      </c>
      <c r="W123" s="102" t="s">
        <v>1231</v>
      </c>
      <c r="X123" s="102" t="s">
        <v>1231</v>
      </c>
      <c r="Y123" s="103" t="s">
        <v>1235</v>
      </c>
      <c r="Z123" s="10" t="s">
        <v>334</v>
      </c>
      <c r="AA123" s="104" t="s">
        <v>1245</v>
      </c>
      <c r="AB123" s="105" t="s">
        <v>1230</v>
      </c>
      <c r="AC123" s="105" t="s">
        <v>1230</v>
      </c>
      <c r="AF123" s="19" t="s">
        <v>79</v>
      </c>
      <c r="AH123" s="33" t="s">
        <v>335</v>
      </c>
      <c r="AI123" s="102" t="s">
        <v>1230</v>
      </c>
      <c r="AJ123" s="95" t="s">
        <v>1230</v>
      </c>
      <c r="AL123" s="7" t="s">
        <v>80</v>
      </c>
      <c r="AP123" s="24" t="s">
        <v>336</v>
      </c>
      <c r="AQ123" s="103" t="s">
        <v>1231</v>
      </c>
      <c r="AR123" s="103" t="s">
        <v>1231</v>
      </c>
      <c r="AS123" s="83" t="s">
        <v>90</v>
      </c>
      <c r="AT123" s="15" t="s">
        <v>66</v>
      </c>
      <c r="AU123" s="11" t="s">
        <v>155</v>
      </c>
      <c r="AV123" s="86" t="s">
        <v>1180</v>
      </c>
      <c r="AX123" s="11" t="s">
        <v>186</v>
      </c>
      <c r="AY123" s="11" t="s">
        <v>60</v>
      </c>
      <c r="AZ123" s="11" t="s">
        <v>337</v>
      </c>
      <c r="BA123" s="11">
        <v>809399543</v>
      </c>
      <c r="BC123" s="12">
        <v>45940.417139164361</v>
      </c>
      <c r="BD123" s="12">
        <v>45940.422015291399</v>
      </c>
      <c r="BE123" s="12">
        <v>45940.421958650593</v>
      </c>
    </row>
    <row r="124" spans="1:57" ht="15" customHeight="1" x14ac:dyDescent="0.3">
      <c r="A124" s="141">
        <v>123</v>
      </c>
      <c r="B124" s="39" t="s">
        <v>1177</v>
      </c>
      <c r="C124" s="95" t="s">
        <v>1177</v>
      </c>
      <c r="D124" s="95" t="s">
        <v>1177</v>
      </c>
      <c r="E124" s="95" t="s">
        <v>1177</v>
      </c>
      <c r="F124" s="95" t="s">
        <v>1177</v>
      </c>
      <c r="G124" s="95" t="s">
        <v>1177</v>
      </c>
      <c r="H124" s="95" t="s">
        <v>1177</v>
      </c>
      <c r="I124" s="95" t="s">
        <v>1177</v>
      </c>
      <c r="J124" s="95" t="s">
        <v>1177</v>
      </c>
      <c r="K124" s="95" t="s">
        <v>1177</v>
      </c>
      <c r="L124" s="95" t="s">
        <v>1177</v>
      </c>
      <c r="M124" s="95" t="s">
        <v>1177</v>
      </c>
      <c r="N124" s="95" t="s">
        <v>1177</v>
      </c>
      <c r="O124" s="95" t="s">
        <v>1177</v>
      </c>
      <c r="P124" s="95" t="s">
        <v>1179</v>
      </c>
      <c r="Q124" s="95" t="s">
        <v>1177</v>
      </c>
      <c r="R124" s="95" t="s">
        <v>1177</v>
      </c>
      <c r="S124" s="95" t="s">
        <v>1177</v>
      </c>
      <c r="T124" s="25" t="s">
        <v>446</v>
      </c>
      <c r="U124" s="102" t="s">
        <v>1229</v>
      </c>
      <c r="V124" s="102" t="s">
        <v>1231</v>
      </c>
      <c r="W124" s="102" t="s">
        <v>1231</v>
      </c>
      <c r="X124" s="102" t="s">
        <v>1231</v>
      </c>
      <c r="Y124" s="103" t="s">
        <v>1236</v>
      </c>
      <c r="AA124" s="104" t="s">
        <v>1244</v>
      </c>
      <c r="AB124" s="105" t="s">
        <v>1231</v>
      </c>
      <c r="AC124" s="105" t="s">
        <v>1229</v>
      </c>
      <c r="AH124" s="33" t="s">
        <v>447</v>
      </c>
      <c r="AI124" s="102" t="s">
        <v>1230</v>
      </c>
      <c r="AJ124" s="95" t="s">
        <v>1229</v>
      </c>
      <c r="AL124" s="7" t="s">
        <v>80</v>
      </c>
      <c r="AQ124" s="103" t="s">
        <v>1229</v>
      </c>
      <c r="AR124" s="103" t="s">
        <v>1229</v>
      </c>
      <c r="AS124" s="83"/>
      <c r="AT124" s="15" t="s">
        <v>66</v>
      </c>
      <c r="AU124" s="11" t="s">
        <v>155</v>
      </c>
      <c r="AV124" s="86" t="s">
        <v>1180</v>
      </c>
      <c r="AX124" s="11" t="s">
        <v>186</v>
      </c>
      <c r="AY124" s="11" t="s">
        <v>60</v>
      </c>
      <c r="AZ124" s="11" t="s">
        <v>448</v>
      </c>
      <c r="BA124" s="11">
        <v>933337021</v>
      </c>
      <c r="BC124" s="12">
        <v>45940.41670770647</v>
      </c>
      <c r="BD124" s="12">
        <v>45940.423481247592</v>
      </c>
      <c r="BE124" s="12">
        <v>45940.423393580277</v>
      </c>
    </row>
    <row r="125" spans="1:57" ht="15" customHeight="1" x14ac:dyDescent="0.3">
      <c r="A125" s="141">
        <v>124</v>
      </c>
      <c r="B125" s="39" t="s">
        <v>1177</v>
      </c>
      <c r="C125" s="95" t="s">
        <v>1177</v>
      </c>
      <c r="D125" s="95" t="s">
        <v>1177</v>
      </c>
      <c r="E125" s="95" t="s">
        <v>1177</v>
      </c>
      <c r="F125" s="95" t="s">
        <v>1177</v>
      </c>
      <c r="G125" s="95" t="s">
        <v>1177</v>
      </c>
      <c r="H125" s="95" t="s">
        <v>1177</v>
      </c>
      <c r="I125" s="95" t="s">
        <v>1177</v>
      </c>
      <c r="J125" s="95" t="s">
        <v>1177</v>
      </c>
      <c r="K125" s="95" t="s">
        <v>1177</v>
      </c>
      <c r="L125" s="95" t="s">
        <v>1177</v>
      </c>
      <c r="M125" s="95" t="s">
        <v>1177</v>
      </c>
      <c r="N125" s="95" t="s">
        <v>1177</v>
      </c>
      <c r="O125" s="95" t="s">
        <v>1179</v>
      </c>
      <c r="P125" s="95" t="s">
        <v>1177</v>
      </c>
      <c r="Q125" s="95" t="s">
        <v>1177</v>
      </c>
      <c r="R125" s="95" t="s">
        <v>1178</v>
      </c>
      <c r="S125" s="95" t="s">
        <v>1177</v>
      </c>
      <c r="U125" s="102" t="s">
        <v>1229</v>
      </c>
      <c r="V125" s="102" t="s">
        <v>1229</v>
      </c>
      <c r="W125" s="102" t="s">
        <v>1230</v>
      </c>
      <c r="X125" s="102" t="s">
        <v>1229</v>
      </c>
      <c r="Y125" s="103" t="s">
        <v>1236</v>
      </c>
      <c r="Z125" s="10" t="s">
        <v>449</v>
      </c>
      <c r="AA125" s="104" t="s">
        <v>1243</v>
      </c>
      <c r="AB125" s="105" t="s">
        <v>1229</v>
      </c>
      <c r="AC125" s="105" t="s">
        <v>1229</v>
      </c>
      <c r="AD125" s="18" t="s">
        <v>63</v>
      </c>
      <c r="AI125" s="102" t="s">
        <v>1229</v>
      </c>
      <c r="AJ125" s="95" t="s">
        <v>1229</v>
      </c>
      <c r="AL125" s="7" t="s">
        <v>80</v>
      </c>
      <c r="AM125" s="36" t="s">
        <v>64</v>
      </c>
      <c r="AQ125" s="103" t="s">
        <v>1230</v>
      </c>
      <c r="AR125" s="103" t="s">
        <v>1230</v>
      </c>
      <c r="AS125" s="83"/>
      <c r="AT125" s="15" t="s">
        <v>66</v>
      </c>
      <c r="AU125" s="11" t="s">
        <v>155</v>
      </c>
      <c r="AV125" s="86" t="s">
        <v>1180</v>
      </c>
      <c r="AX125" s="11" t="s">
        <v>186</v>
      </c>
      <c r="AY125" s="11" t="s">
        <v>60</v>
      </c>
      <c r="AZ125" s="11" t="s">
        <v>450</v>
      </c>
      <c r="BA125" s="11">
        <v>24693590</v>
      </c>
      <c r="BC125" s="12">
        <v>45940.412608699087</v>
      </c>
      <c r="BD125" s="12">
        <v>45940.42508007869</v>
      </c>
      <c r="BE125" s="12">
        <v>45940.425003352982</v>
      </c>
    </row>
    <row r="126" spans="1:57" ht="15" customHeight="1" x14ac:dyDescent="0.3">
      <c r="A126" s="141">
        <v>125</v>
      </c>
      <c r="B126" s="39" t="s">
        <v>1177</v>
      </c>
      <c r="C126" s="95" t="s">
        <v>1177</v>
      </c>
      <c r="D126" s="95" t="s">
        <v>1177</v>
      </c>
      <c r="E126" s="95" t="s">
        <v>1177</v>
      </c>
      <c r="F126" s="95" t="s">
        <v>1177</v>
      </c>
      <c r="G126" s="95" t="s">
        <v>1177</v>
      </c>
      <c r="H126" s="95" t="s">
        <v>1177</v>
      </c>
      <c r="I126" s="95" t="s">
        <v>1177</v>
      </c>
      <c r="J126" s="95" t="s">
        <v>1177</v>
      </c>
      <c r="K126" s="95" t="s">
        <v>1177</v>
      </c>
      <c r="L126" s="95" t="s">
        <v>1177</v>
      </c>
      <c r="M126" s="95" t="s">
        <v>1177</v>
      </c>
      <c r="N126" s="95" t="s">
        <v>1179</v>
      </c>
      <c r="O126" s="95" t="s">
        <v>1177</v>
      </c>
      <c r="P126" s="95" t="s">
        <v>1177</v>
      </c>
      <c r="Q126" s="95" t="s">
        <v>1177</v>
      </c>
      <c r="R126" s="95" t="s">
        <v>1177</v>
      </c>
      <c r="S126" s="95" t="s">
        <v>1177</v>
      </c>
      <c r="U126" s="102" t="s">
        <v>1229</v>
      </c>
      <c r="V126" s="102" t="s">
        <v>1231</v>
      </c>
      <c r="W126" s="102" t="s">
        <v>1231</v>
      </c>
      <c r="X126" s="102" t="s">
        <v>1229</v>
      </c>
      <c r="Y126" s="103" t="s">
        <v>1233</v>
      </c>
      <c r="AA126" s="104" t="s">
        <v>1244</v>
      </c>
      <c r="AB126" s="105" t="s">
        <v>1229</v>
      </c>
      <c r="AC126" s="105" t="s">
        <v>1231</v>
      </c>
      <c r="AD126" s="18" t="s">
        <v>63</v>
      </c>
      <c r="AI126" s="102" t="s">
        <v>1231</v>
      </c>
      <c r="AJ126" s="95" t="s">
        <v>1229</v>
      </c>
      <c r="AL126" s="7" t="s">
        <v>80</v>
      </c>
      <c r="AQ126" s="103" t="s">
        <v>1229</v>
      </c>
      <c r="AR126" s="103" t="s">
        <v>1230</v>
      </c>
      <c r="AS126" s="83"/>
      <c r="AT126" s="15" t="s">
        <v>66</v>
      </c>
      <c r="AU126" s="11" t="s">
        <v>155</v>
      </c>
      <c r="AV126" s="86" t="s">
        <v>1180</v>
      </c>
      <c r="AX126" s="11" t="s">
        <v>186</v>
      </c>
      <c r="AY126" s="11" t="s">
        <v>59</v>
      </c>
      <c r="AZ126" s="11" t="s">
        <v>451</v>
      </c>
      <c r="BC126" s="12">
        <v>45940.41400300723</v>
      </c>
      <c r="BD126" s="12">
        <v>45940.425613079227</v>
      </c>
      <c r="BE126" s="12">
        <v>45940.425536649847</v>
      </c>
    </row>
    <row r="127" spans="1:57" ht="15" customHeight="1" x14ac:dyDescent="0.3">
      <c r="A127" s="141">
        <v>126</v>
      </c>
      <c r="B127" s="95" t="s">
        <v>1177</v>
      </c>
      <c r="C127" s="95" t="s">
        <v>1177</v>
      </c>
      <c r="D127" s="95" t="s">
        <v>1177</v>
      </c>
      <c r="E127" s="95" t="s">
        <v>1177</v>
      </c>
      <c r="F127" s="95" t="s">
        <v>1179</v>
      </c>
      <c r="G127" s="95" t="s">
        <v>1177</v>
      </c>
      <c r="H127" s="95" t="s">
        <v>1177</v>
      </c>
      <c r="I127" s="99" t="s">
        <v>1179</v>
      </c>
      <c r="J127" s="95" t="s">
        <v>1177</v>
      </c>
      <c r="K127" s="95" t="s">
        <v>1179</v>
      </c>
      <c r="L127" s="95" t="s">
        <v>1177</v>
      </c>
      <c r="M127" s="95" t="s">
        <v>1177</v>
      </c>
      <c r="N127" s="95" t="s">
        <v>1179</v>
      </c>
      <c r="O127" s="95" t="s">
        <v>1179</v>
      </c>
      <c r="P127" s="95" t="s">
        <v>1179</v>
      </c>
      <c r="Q127" s="95" t="s">
        <v>1177</v>
      </c>
      <c r="R127" s="95" t="s">
        <v>1179</v>
      </c>
      <c r="S127" s="95" t="s">
        <v>1177</v>
      </c>
      <c r="T127" s="25" t="s">
        <v>452</v>
      </c>
      <c r="U127" s="102" t="s">
        <v>1231</v>
      </c>
      <c r="V127" s="102" t="s">
        <v>1229</v>
      </c>
      <c r="W127" s="102" t="s">
        <v>1231</v>
      </c>
      <c r="X127" s="102" t="s">
        <v>1231</v>
      </c>
      <c r="Y127" s="103" t="s">
        <v>1237</v>
      </c>
      <c r="AA127" s="104" t="s">
        <v>1248</v>
      </c>
      <c r="AB127" s="105" t="s">
        <v>1229</v>
      </c>
      <c r="AC127" s="105" t="s">
        <v>1231</v>
      </c>
      <c r="AD127" s="18" t="s">
        <v>63</v>
      </c>
      <c r="AE127" s="18" t="s">
        <v>73</v>
      </c>
      <c r="AI127" s="102" t="s">
        <v>1229</v>
      </c>
      <c r="AJ127" s="95" t="s">
        <v>1229</v>
      </c>
      <c r="AK127" s="7" t="s">
        <v>99</v>
      </c>
      <c r="AL127" s="7" t="s">
        <v>80</v>
      </c>
      <c r="AM127" s="36" t="s">
        <v>64</v>
      </c>
      <c r="AQ127" s="103" t="s">
        <v>1232</v>
      </c>
      <c r="AR127" s="103" t="s">
        <v>1232</v>
      </c>
      <c r="AS127" s="83"/>
      <c r="AT127" s="15" t="s">
        <v>66</v>
      </c>
      <c r="AU127" s="11" t="s">
        <v>155</v>
      </c>
      <c r="AV127" s="86" t="s">
        <v>1180</v>
      </c>
      <c r="AX127" s="11" t="s">
        <v>186</v>
      </c>
      <c r="AY127" s="11" t="s">
        <v>59</v>
      </c>
      <c r="AZ127" s="11" t="s">
        <v>453</v>
      </c>
      <c r="BC127" s="12">
        <v>45940.415878716922</v>
      </c>
      <c r="BD127" s="12">
        <v>45940.427641358539</v>
      </c>
      <c r="BE127" s="12">
        <v>45940.427548955529</v>
      </c>
    </row>
    <row r="128" spans="1:57" ht="15" customHeight="1" x14ac:dyDescent="0.3">
      <c r="A128" s="141">
        <v>127</v>
      </c>
      <c r="B128" s="39" t="s">
        <v>1177</v>
      </c>
      <c r="C128" s="95" t="s">
        <v>1177</v>
      </c>
      <c r="D128" s="95" t="s">
        <v>1177</v>
      </c>
      <c r="E128" s="95" t="s">
        <v>1177</v>
      </c>
      <c r="F128" s="95" t="s">
        <v>1177</v>
      </c>
      <c r="G128" s="95" t="s">
        <v>1177</v>
      </c>
      <c r="H128" s="95" t="s">
        <v>1179</v>
      </c>
      <c r="I128" s="99" t="s">
        <v>1179</v>
      </c>
      <c r="J128" s="95" t="s">
        <v>1177</v>
      </c>
      <c r="K128" s="95" t="s">
        <v>1177</v>
      </c>
      <c r="L128" s="95" t="s">
        <v>1177</v>
      </c>
      <c r="M128" s="95" t="s">
        <v>1179</v>
      </c>
      <c r="N128" s="95" t="s">
        <v>1177</v>
      </c>
      <c r="O128" s="95" t="s">
        <v>1178</v>
      </c>
      <c r="P128" s="95" t="s">
        <v>1177</v>
      </c>
      <c r="Q128" s="95" t="s">
        <v>1179</v>
      </c>
      <c r="R128" s="95" t="s">
        <v>1177</v>
      </c>
      <c r="S128" s="95" t="s">
        <v>1177</v>
      </c>
      <c r="U128" s="102" t="s">
        <v>1229</v>
      </c>
      <c r="V128" s="102" t="s">
        <v>1229</v>
      </c>
      <c r="W128" s="102" t="s">
        <v>1231</v>
      </c>
      <c r="X128" s="102" t="s">
        <v>1231</v>
      </c>
      <c r="Y128" s="103" t="s">
        <v>1236</v>
      </c>
      <c r="AA128" s="104" t="s">
        <v>1243</v>
      </c>
      <c r="AB128" s="105" t="s">
        <v>1231</v>
      </c>
      <c r="AC128" s="105" t="s">
        <v>1229</v>
      </c>
      <c r="AD128" s="18" t="s">
        <v>63</v>
      </c>
      <c r="AI128" s="102" t="s">
        <v>1231</v>
      </c>
      <c r="AJ128" s="95" t="s">
        <v>1229</v>
      </c>
      <c r="AL128" s="7" t="s">
        <v>80</v>
      </c>
      <c r="AQ128" s="103" t="s">
        <v>1229</v>
      </c>
      <c r="AR128" s="103" t="s">
        <v>1229</v>
      </c>
      <c r="AS128" s="83"/>
      <c r="AT128" s="15" t="s">
        <v>66</v>
      </c>
      <c r="AU128" s="11" t="s">
        <v>155</v>
      </c>
      <c r="AV128" s="86" t="s">
        <v>1180</v>
      </c>
      <c r="AX128" s="11" t="s">
        <v>186</v>
      </c>
      <c r="AY128" s="11" t="s">
        <v>59</v>
      </c>
      <c r="AZ128" s="11" t="s">
        <v>454</v>
      </c>
      <c r="BC128" s="12">
        <v>45940.42355690815</v>
      </c>
      <c r="BD128" s="12">
        <v>45940.436281565868</v>
      </c>
      <c r="BE128" s="12">
        <v>45940.436094372388</v>
      </c>
    </row>
    <row r="129" spans="1:58" ht="15" customHeight="1" x14ac:dyDescent="0.3">
      <c r="A129" s="141">
        <v>128</v>
      </c>
      <c r="B129" s="39" t="s">
        <v>1177</v>
      </c>
      <c r="C129" s="95" t="s">
        <v>1177</v>
      </c>
      <c r="D129" s="95" t="s">
        <v>1177</v>
      </c>
      <c r="E129" s="95" t="s">
        <v>1177</v>
      </c>
      <c r="F129" s="95" t="s">
        <v>1177</v>
      </c>
      <c r="G129" s="95" t="s">
        <v>1177</v>
      </c>
      <c r="H129" s="95" t="s">
        <v>1177</v>
      </c>
      <c r="I129" s="95" t="s">
        <v>1177</v>
      </c>
      <c r="J129" s="95" t="s">
        <v>1177</v>
      </c>
      <c r="K129" s="95" t="s">
        <v>1177</v>
      </c>
      <c r="L129" s="95" t="s">
        <v>1177</v>
      </c>
      <c r="M129" s="95" t="s">
        <v>1179</v>
      </c>
      <c r="N129" s="95" t="s">
        <v>1177</v>
      </c>
      <c r="O129" s="95" t="s">
        <v>1177</v>
      </c>
      <c r="P129" s="95" t="s">
        <v>1179</v>
      </c>
      <c r="Q129" s="95" t="s">
        <v>1177</v>
      </c>
      <c r="R129" s="95" t="s">
        <v>1177</v>
      </c>
      <c r="S129" s="95" t="s">
        <v>1177</v>
      </c>
      <c r="T129" s="25" t="s">
        <v>940</v>
      </c>
      <c r="U129" s="102" t="s">
        <v>1229</v>
      </c>
      <c r="V129" s="102" t="s">
        <v>1231</v>
      </c>
      <c r="W129" s="102" t="s">
        <v>1231</v>
      </c>
      <c r="X129" s="102" t="s">
        <v>1229</v>
      </c>
      <c r="Y129" s="103" t="s">
        <v>1233</v>
      </c>
      <c r="Z129" s="10" t="s">
        <v>941</v>
      </c>
      <c r="AA129" s="104" t="s">
        <v>1246</v>
      </c>
      <c r="AB129" s="105" t="s">
        <v>1230</v>
      </c>
      <c r="AC129" s="105" t="s">
        <v>1229</v>
      </c>
      <c r="AE129" s="18" t="s">
        <v>73</v>
      </c>
      <c r="AH129" s="33" t="s">
        <v>942</v>
      </c>
      <c r="AI129" s="102" t="s">
        <v>1230</v>
      </c>
      <c r="AJ129" s="95" t="s">
        <v>1229</v>
      </c>
      <c r="AK129" s="7" t="s">
        <v>99</v>
      </c>
      <c r="AM129" s="36" t="s">
        <v>64</v>
      </c>
      <c r="AQ129" s="103" t="s">
        <v>1229</v>
      </c>
      <c r="AR129" s="103" t="s">
        <v>1229</v>
      </c>
      <c r="AS129" s="33" t="s">
        <v>943</v>
      </c>
      <c r="AT129" s="15" t="s">
        <v>66</v>
      </c>
      <c r="AU129" s="11" t="s">
        <v>868</v>
      </c>
      <c r="AV129" s="86" t="s">
        <v>1181</v>
      </c>
      <c r="AX129" s="11" t="s">
        <v>429</v>
      </c>
      <c r="AY129" s="11" t="s">
        <v>59</v>
      </c>
      <c r="AZ129" s="11" t="s">
        <v>944</v>
      </c>
      <c r="BC129" s="12">
        <v>45940.507850754228</v>
      </c>
      <c r="BD129" s="12">
        <v>45940.582071551122</v>
      </c>
      <c r="BE129" s="12">
        <v>45940.581965126177</v>
      </c>
    </row>
    <row r="130" spans="1:58" ht="15" customHeight="1" x14ac:dyDescent="0.3">
      <c r="A130" s="140">
        <v>129</v>
      </c>
      <c r="B130" s="39" t="s">
        <v>1177</v>
      </c>
      <c r="C130" s="95" t="s">
        <v>1177</v>
      </c>
      <c r="D130" s="95" t="s">
        <v>1177</v>
      </c>
      <c r="E130" s="95" t="s">
        <v>1177</v>
      </c>
      <c r="F130" s="95" t="s">
        <v>1177</v>
      </c>
      <c r="G130" s="95" t="s">
        <v>1177</v>
      </c>
      <c r="H130" s="95" t="s">
        <v>1177</v>
      </c>
      <c r="I130" s="95" t="s">
        <v>1177</v>
      </c>
      <c r="J130" s="95" t="s">
        <v>1177</v>
      </c>
      <c r="K130" s="95" t="s">
        <v>1177</v>
      </c>
      <c r="L130" s="95" t="s">
        <v>1177</v>
      </c>
      <c r="M130" s="95" t="s">
        <v>1177</v>
      </c>
      <c r="N130" s="95" t="s">
        <v>1177</v>
      </c>
      <c r="O130" s="95" t="s">
        <v>1177</v>
      </c>
      <c r="P130" s="95" t="s">
        <v>1177</v>
      </c>
      <c r="Q130" s="95" t="s">
        <v>1177</v>
      </c>
      <c r="R130" s="95" t="s">
        <v>1177</v>
      </c>
      <c r="S130" s="95" t="s">
        <v>1177</v>
      </c>
      <c r="T130" s="56" t="s">
        <v>1103</v>
      </c>
      <c r="U130" s="102" t="s">
        <v>1229</v>
      </c>
      <c r="V130" s="102" t="s">
        <v>1229</v>
      </c>
      <c r="W130" s="102" t="s">
        <v>1229</v>
      </c>
      <c r="X130" s="102" t="s">
        <v>1229</v>
      </c>
      <c r="Y130" s="103" t="s">
        <v>1233</v>
      </c>
      <c r="Z130" s="58" t="s">
        <v>1104</v>
      </c>
      <c r="AA130" s="104" t="s">
        <v>1243</v>
      </c>
      <c r="AB130" s="105" t="s">
        <v>1229</v>
      </c>
      <c r="AC130" s="105" t="s">
        <v>1229</v>
      </c>
      <c r="AD130" s="59"/>
      <c r="AE130" s="59" t="s">
        <v>73</v>
      </c>
      <c r="AF130" s="60" t="s">
        <v>79</v>
      </c>
      <c r="AG130" s="60"/>
      <c r="AH130" s="61" t="s">
        <v>1105</v>
      </c>
      <c r="AI130" s="102" t="s">
        <v>1229</v>
      </c>
      <c r="AJ130" s="95" t="s">
        <v>1229</v>
      </c>
      <c r="AK130" s="57" t="s">
        <v>99</v>
      </c>
      <c r="AL130" s="57"/>
      <c r="AM130" s="62" t="s">
        <v>64</v>
      </c>
      <c r="AN130" s="57"/>
      <c r="AO130" s="63"/>
      <c r="AP130" s="82" t="s">
        <v>1106</v>
      </c>
      <c r="AQ130" s="103" t="s">
        <v>1229</v>
      </c>
      <c r="AR130" s="103" t="s">
        <v>1229</v>
      </c>
      <c r="AS130" s="61" t="s">
        <v>1107</v>
      </c>
      <c r="AT130" s="65" t="s">
        <v>76</v>
      </c>
      <c r="AU130" s="64" t="s">
        <v>868</v>
      </c>
      <c r="AV130" s="86" t="s">
        <v>1181</v>
      </c>
      <c r="AW130" s="66"/>
      <c r="AX130" s="64" t="s">
        <v>165</v>
      </c>
      <c r="AY130" s="64" t="s">
        <v>60</v>
      </c>
      <c r="AZ130" s="64" t="s">
        <v>1108</v>
      </c>
      <c r="BA130" s="64">
        <v>349567017</v>
      </c>
      <c r="BB130" s="64"/>
      <c r="BC130" s="67">
        <v>45943.466890032098</v>
      </c>
      <c r="BD130" s="67">
        <v>45943.483567010713</v>
      </c>
      <c r="BE130" s="67">
        <v>45943.483359368503</v>
      </c>
      <c r="BF130" s="64"/>
    </row>
    <row r="131" spans="1:58" ht="15" customHeight="1" x14ac:dyDescent="0.3">
      <c r="A131" s="141">
        <v>130</v>
      </c>
      <c r="B131" s="39" t="s">
        <v>1177</v>
      </c>
      <c r="C131" s="39" t="s">
        <v>1178</v>
      </c>
      <c r="D131" s="95" t="s">
        <v>1177</v>
      </c>
      <c r="E131" s="95" t="s">
        <v>1177</v>
      </c>
      <c r="F131" s="95" t="s">
        <v>1177</v>
      </c>
      <c r="G131" s="95" t="s">
        <v>1177</v>
      </c>
      <c r="H131" s="95" t="s">
        <v>1177</v>
      </c>
      <c r="I131" s="95" t="s">
        <v>1177</v>
      </c>
      <c r="J131" s="95" t="s">
        <v>1177</v>
      </c>
      <c r="K131" s="95" t="s">
        <v>1177</v>
      </c>
      <c r="L131" s="95" t="s">
        <v>1177</v>
      </c>
      <c r="M131" s="95" t="s">
        <v>1177</v>
      </c>
      <c r="N131" s="95" t="s">
        <v>1177</v>
      </c>
      <c r="O131" s="95" t="s">
        <v>1177</v>
      </c>
      <c r="P131" s="95" t="s">
        <v>1177</v>
      </c>
      <c r="Q131" s="95" t="s">
        <v>1177</v>
      </c>
      <c r="R131" s="95" t="s">
        <v>1177</v>
      </c>
      <c r="S131" s="95" t="s">
        <v>1177</v>
      </c>
      <c r="U131" s="102" t="s">
        <v>1229</v>
      </c>
      <c r="V131" s="102" t="s">
        <v>1229</v>
      </c>
      <c r="W131" s="102" t="s">
        <v>1229</v>
      </c>
      <c r="X131" s="102" t="s">
        <v>1229</v>
      </c>
      <c r="Y131" s="103" t="s">
        <v>1233</v>
      </c>
      <c r="AA131" s="104" t="s">
        <v>1248</v>
      </c>
      <c r="AB131" s="105" t="s">
        <v>1229</v>
      </c>
      <c r="AC131" s="105" t="s">
        <v>1229</v>
      </c>
      <c r="AD131" s="18" t="s">
        <v>63</v>
      </c>
      <c r="AI131" s="102" t="s">
        <v>1229</v>
      </c>
      <c r="AJ131" s="95" t="s">
        <v>1229</v>
      </c>
      <c r="AN131" s="7" t="s">
        <v>61</v>
      </c>
      <c r="AQ131" s="103" t="s">
        <v>1229</v>
      </c>
      <c r="AR131" s="103" t="s">
        <v>1229</v>
      </c>
      <c r="AT131" s="15" t="s">
        <v>66</v>
      </c>
      <c r="AU131" s="11" t="s">
        <v>868</v>
      </c>
      <c r="AV131" s="86" t="s">
        <v>1181</v>
      </c>
      <c r="AX131" s="11" t="s">
        <v>94</v>
      </c>
      <c r="AY131" s="11" t="s">
        <v>60</v>
      </c>
      <c r="AZ131" s="11" t="s">
        <v>1028</v>
      </c>
      <c r="BA131" s="11">
        <v>1005882480</v>
      </c>
      <c r="BC131" s="12">
        <v>45951.453719206787</v>
      </c>
      <c r="BD131" s="12">
        <v>45951.456388236467</v>
      </c>
      <c r="BE131" s="12">
        <v>45951.456337462929</v>
      </c>
    </row>
    <row r="132" spans="1:58" ht="15" customHeight="1" x14ac:dyDescent="0.3">
      <c r="A132" s="141">
        <v>131</v>
      </c>
      <c r="B132" s="39" t="s">
        <v>1177</v>
      </c>
      <c r="C132" s="95" t="s">
        <v>1177</v>
      </c>
      <c r="D132" s="95" t="s">
        <v>1177</v>
      </c>
      <c r="E132" s="95" t="s">
        <v>1177</v>
      </c>
      <c r="F132" s="95" t="s">
        <v>1177</v>
      </c>
      <c r="G132" s="95" t="s">
        <v>1177</v>
      </c>
      <c r="H132" s="95" t="s">
        <v>1177</v>
      </c>
      <c r="I132" s="95" t="s">
        <v>1177</v>
      </c>
      <c r="J132" s="95" t="s">
        <v>1177</v>
      </c>
      <c r="K132" s="95" t="s">
        <v>1177</v>
      </c>
      <c r="L132" s="95" t="s">
        <v>1177</v>
      </c>
      <c r="M132" s="95" t="s">
        <v>1178</v>
      </c>
      <c r="N132" s="95" t="s">
        <v>1177</v>
      </c>
      <c r="O132" s="95" t="s">
        <v>1177</v>
      </c>
      <c r="P132" s="95" t="s">
        <v>1177</v>
      </c>
      <c r="Q132" s="95" t="s">
        <v>1177</v>
      </c>
      <c r="R132" s="95" t="s">
        <v>1177</v>
      </c>
      <c r="S132" s="95" t="s">
        <v>1177</v>
      </c>
      <c r="U132" s="102" t="s">
        <v>1229</v>
      </c>
      <c r="V132" s="102" t="s">
        <v>1230</v>
      </c>
      <c r="W132" s="102" t="s">
        <v>1229</v>
      </c>
      <c r="X132" s="102" t="s">
        <v>1229</v>
      </c>
      <c r="Y132" s="103" t="s">
        <v>1233</v>
      </c>
      <c r="AA132" s="104" t="s">
        <v>1246</v>
      </c>
      <c r="AB132" s="105" t="s">
        <v>1229</v>
      </c>
      <c r="AC132" s="105" t="s">
        <v>1229</v>
      </c>
      <c r="AD132" s="18" t="s">
        <v>63</v>
      </c>
      <c r="AI132" s="102" t="s">
        <v>1230</v>
      </c>
      <c r="AJ132" s="95" t="s">
        <v>1229</v>
      </c>
      <c r="AK132" s="7" t="s">
        <v>99</v>
      </c>
      <c r="AL132" s="7" t="s">
        <v>80</v>
      </c>
      <c r="AQ132" s="103" t="s">
        <v>1229</v>
      </c>
      <c r="AR132" s="103" t="s">
        <v>1229</v>
      </c>
      <c r="AT132" s="15" t="s">
        <v>66</v>
      </c>
      <c r="AU132" s="11" t="s">
        <v>868</v>
      </c>
      <c r="AV132" s="86" t="s">
        <v>1181</v>
      </c>
      <c r="AX132" s="11" t="s">
        <v>94</v>
      </c>
      <c r="AY132" s="11" t="s">
        <v>60</v>
      </c>
      <c r="AZ132" s="11" t="s">
        <v>1029</v>
      </c>
      <c r="BA132" s="11">
        <v>393041386</v>
      </c>
      <c r="BC132" s="12">
        <v>45951.453605347502</v>
      </c>
      <c r="BD132" s="12">
        <v>45951.456671222477</v>
      </c>
      <c r="BE132" s="12">
        <v>45951.456485319737</v>
      </c>
    </row>
    <row r="133" spans="1:58" ht="15" customHeight="1" x14ac:dyDescent="0.3">
      <c r="A133" s="141">
        <v>132</v>
      </c>
      <c r="B133" s="39" t="s">
        <v>1177</v>
      </c>
      <c r="C133" s="95" t="s">
        <v>1177</v>
      </c>
      <c r="D133" s="95" t="s">
        <v>1177</v>
      </c>
      <c r="E133" s="95" t="s">
        <v>1177</v>
      </c>
      <c r="F133" s="95" t="s">
        <v>1177</v>
      </c>
      <c r="G133" s="95" t="s">
        <v>1177</v>
      </c>
      <c r="H133" s="95" t="s">
        <v>1177</v>
      </c>
      <c r="I133" s="95" t="s">
        <v>1177</v>
      </c>
      <c r="J133" s="95" t="s">
        <v>1177</v>
      </c>
      <c r="K133" s="95" t="s">
        <v>1177</v>
      </c>
      <c r="L133" s="95" t="s">
        <v>1177</v>
      </c>
      <c r="M133" s="95" t="s">
        <v>1177</v>
      </c>
      <c r="N133" s="95" t="s">
        <v>1177</v>
      </c>
      <c r="O133" s="95" t="s">
        <v>1177</v>
      </c>
      <c r="P133" s="95" t="s">
        <v>1177</v>
      </c>
      <c r="Q133" s="95" t="s">
        <v>1177</v>
      </c>
      <c r="R133" s="95" t="s">
        <v>1177</v>
      </c>
      <c r="S133" s="95" t="s">
        <v>1177</v>
      </c>
      <c r="U133" s="102" t="s">
        <v>1229</v>
      </c>
      <c r="V133" s="102" t="s">
        <v>1230</v>
      </c>
      <c r="W133" s="102" t="s">
        <v>1229</v>
      </c>
      <c r="X133" s="102" t="s">
        <v>1229</v>
      </c>
      <c r="Y133" s="103" t="s">
        <v>1233</v>
      </c>
      <c r="AA133" s="104" t="s">
        <v>1244</v>
      </c>
      <c r="AB133" s="105" t="s">
        <v>1230</v>
      </c>
      <c r="AC133" s="105" t="s">
        <v>1229</v>
      </c>
      <c r="AD133" s="18" t="s">
        <v>63</v>
      </c>
      <c r="AI133" s="102" t="s">
        <v>1230</v>
      </c>
      <c r="AJ133" s="95" t="s">
        <v>1229</v>
      </c>
      <c r="AK133" s="7" t="s">
        <v>99</v>
      </c>
      <c r="AQ133" s="103" t="s">
        <v>1229</v>
      </c>
      <c r="AR133" s="103" t="s">
        <v>1229</v>
      </c>
      <c r="AT133" s="15" t="s">
        <v>66</v>
      </c>
      <c r="AU133" s="11" t="s">
        <v>868</v>
      </c>
      <c r="AV133" s="86" t="s">
        <v>1181</v>
      </c>
      <c r="AX133" s="11" t="s">
        <v>94</v>
      </c>
      <c r="AY133" s="11" t="s">
        <v>59</v>
      </c>
      <c r="AZ133" s="11" t="s">
        <v>1030</v>
      </c>
      <c r="BC133" s="12">
        <v>45951.453514959852</v>
      </c>
      <c r="BD133" s="12">
        <v>45951.458542968307</v>
      </c>
      <c r="BE133" s="12">
        <v>45951.458453111249</v>
      </c>
    </row>
    <row r="134" spans="1:58" ht="15" customHeight="1" x14ac:dyDescent="0.3">
      <c r="A134" s="141">
        <v>133</v>
      </c>
      <c r="B134" s="39" t="s">
        <v>1177</v>
      </c>
      <c r="C134" s="95" t="s">
        <v>1177</v>
      </c>
      <c r="D134" s="95" t="s">
        <v>1177</v>
      </c>
      <c r="E134" s="95" t="s">
        <v>1177</v>
      </c>
      <c r="F134" s="95" t="s">
        <v>1177</v>
      </c>
      <c r="G134" s="95" t="s">
        <v>1177</v>
      </c>
      <c r="H134" s="95" t="s">
        <v>1177</v>
      </c>
      <c r="I134" s="95" t="s">
        <v>1177</v>
      </c>
      <c r="J134" s="95" t="s">
        <v>1177</v>
      </c>
      <c r="K134" s="95" t="s">
        <v>1177</v>
      </c>
      <c r="L134" s="95" t="s">
        <v>1177</v>
      </c>
      <c r="M134" s="95" t="s">
        <v>1177</v>
      </c>
      <c r="N134" s="95" t="s">
        <v>1177</v>
      </c>
      <c r="O134" s="95" t="s">
        <v>1177</v>
      </c>
      <c r="P134" s="95" t="s">
        <v>1177</v>
      </c>
      <c r="Q134" s="95" t="s">
        <v>1177</v>
      </c>
      <c r="R134" s="95" t="s">
        <v>1177</v>
      </c>
      <c r="S134" s="95" t="s">
        <v>1177</v>
      </c>
      <c r="U134" s="102" t="s">
        <v>1229</v>
      </c>
      <c r="V134" s="102" t="s">
        <v>1230</v>
      </c>
      <c r="W134" s="102" t="s">
        <v>1229</v>
      </c>
      <c r="X134" s="102" t="s">
        <v>1229</v>
      </c>
      <c r="Y134" s="103" t="s">
        <v>1236</v>
      </c>
      <c r="Z134" s="10" t="s">
        <v>1031</v>
      </c>
      <c r="AA134" s="104" t="s">
        <v>1243</v>
      </c>
      <c r="AB134" s="105" t="s">
        <v>1231</v>
      </c>
      <c r="AC134" s="105" t="s">
        <v>1229</v>
      </c>
      <c r="AD134" s="18" t="s">
        <v>63</v>
      </c>
      <c r="AE134" s="18" t="s">
        <v>73</v>
      </c>
      <c r="AF134" s="19" t="s">
        <v>79</v>
      </c>
      <c r="AI134" s="102" t="s">
        <v>1231</v>
      </c>
      <c r="AJ134" s="95" t="s">
        <v>1229</v>
      </c>
      <c r="AK134" s="7" t="s">
        <v>99</v>
      </c>
      <c r="AL134" s="7" t="s">
        <v>80</v>
      </c>
      <c r="AM134" s="36" t="s">
        <v>64</v>
      </c>
      <c r="AQ134" s="103" t="s">
        <v>1229</v>
      </c>
      <c r="AR134" s="103" t="s">
        <v>1229</v>
      </c>
      <c r="AT134" s="15" t="s">
        <v>66</v>
      </c>
      <c r="AU134" s="11" t="s">
        <v>868</v>
      </c>
      <c r="AV134" s="86" t="s">
        <v>1181</v>
      </c>
      <c r="AX134" s="11" t="s">
        <v>94</v>
      </c>
      <c r="AY134" s="11" t="s">
        <v>59</v>
      </c>
      <c r="AZ134" s="11" t="s">
        <v>1032</v>
      </c>
      <c r="BC134" s="12">
        <v>45951.454994639258</v>
      </c>
      <c r="BD134" s="12">
        <v>45951.601477637203</v>
      </c>
      <c r="BE134" s="12">
        <v>45951.601424487788</v>
      </c>
    </row>
    <row r="135" spans="1:58" ht="15" customHeight="1" x14ac:dyDescent="0.3">
      <c r="A135" s="141">
        <v>134</v>
      </c>
      <c r="B135" s="39" t="s">
        <v>1177</v>
      </c>
      <c r="C135" s="95" t="s">
        <v>1177</v>
      </c>
      <c r="D135" s="95" t="s">
        <v>1177</v>
      </c>
      <c r="E135" s="95" t="s">
        <v>1177</v>
      </c>
      <c r="F135" s="95" t="s">
        <v>1177</v>
      </c>
      <c r="G135" s="95" t="s">
        <v>1177</v>
      </c>
      <c r="H135" s="95" t="s">
        <v>1177</v>
      </c>
      <c r="I135" s="95" t="s">
        <v>1177</v>
      </c>
      <c r="J135" s="95" t="s">
        <v>1177</v>
      </c>
      <c r="K135" s="95" t="s">
        <v>1177</v>
      </c>
      <c r="L135" s="95" t="s">
        <v>1177</v>
      </c>
      <c r="M135" s="95" t="s">
        <v>1177</v>
      </c>
      <c r="N135" s="95" t="s">
        <v>1177</v>
      </c>
      <c r="O135" s="95" t="s">
        <v>1177</v>
      </c>
      <c r="P135" s="95" t="s">
        <v>1177</v>
      </c>
      <c r="Q135" s="95" t="s">
        <v>1177</v>
      </c>
      <c r="R135" s="95" t="s">
        <v>1177</v>
      </c>
      <c r="S135" s="95" t="s">
        <v>1177</v>
      </c>
      <c r="U135" s="102" t="s">
        <v>1230</v>
      </c>
      <c r="V135" s="102" t="s">
        <v>1230</v>
      </c>
      <c r="W135" s="102" t="s">
        <v>1229</v>
      </c>
      <c r="X135" s="102" t="s">
        <v>1230</v>
      </c>
      <c r="Y135" s="103" t="s">
        <v>1233</v>
      </c>
      <c r="AA135" s="104" t="s">
        <v>1246</v>
      </c>
      <c r="AB135" s="105" t="s">
        <v>1229</v>
      </c>
      <c r="AC135" s="105" t="s">
        <v>1230</v>
      </c>
      <c r="AD135" s="18" t="s">
        <v>63</v>
      </c>
      <c r="AF135" s="19" t="s">
        <v>79</v>
      </c>
      <c r="AI135" s="102" t="s">
        <v>1230</v>
      </c>
      <c r="AJ135" s="95" t="s">
        <v>1229</v>
      </c>
      <c r="AL135" s="7" t="s">
        <v>80</v>
      </c>
      <c r="AM135" s="36" t="s">
        <v>64</v>
      </c>
      <c r="AP135" s="24" t="s">
        <v>282</v>
      </c>
      <c r="AQ135" s="103" t="s">
        <v>1229</v>
      </c>
      <c r="AR135" s="103" t="s">
        <v>1230</v>
      </c>
      <c r="AT135" s="15" t="s">
        <v>66</v>
      </c>
      <c r="AU135" s="11" t="s">
        <v>868</v>
      </c>
      <c r="AV135" s="86" t="s">
        <v>1181</v>
      </c>
      <c r="AX135" s="11" t="s">
        <v>94</v>
      </c>
      <c r="AY135" s="11" t="s">
        <v>59</v>
      </c>
      <c r="AZ135" s="11" t="s">
        <v>1033</v>
      </c>
      <c r="BC135" s="12">
        <v>45951.84773456226</v>
      </c>
      <c r="BD135" s="12">
        <v>45951.851858812508</v>
      </c>
      <c r="BE135" s="12">
        <v>45951.851503902202</v>
      </c>
    </row>
    <row r="136" spans="1:58" ht="15" customHeight="1" x14ac:dyDescent="0.3">
      <c r="A136" s="141">
        <v>135</v>
      </c>
      <c r="B136" s="39" t="s">
        <v>1177</v>
      </c>
      <c r="C136" s="95" t="s">
        <v>1177</v>
      </c>
      <c r="D136" s="95" t="s">
        <v>1177</v>
      </c>
      <c r="E136" s="95" t="s">
        <v>1177</v>
      </c>
      <c r="F136" s="95" t="s">
        <v>1177</v>
      </c>
      <c r="G136" s="95" t="s">
        <v>1177</v>
      </c>
      <c r="H136" s="95" t="s">
        <v>1177</v>
      </c>
      <c r="I136" s="95" t="s">
        <v>1177</v>
      </c>
      <c r="J136" s="95" t="s">
        <v>1177</v>
      </c>
      <c r="K136" s="95" t="s">
        <v>1177</v>
      </c>
      <c r="L136" s="95" t="s">
        <v>1177</v>
      </c>
      <c r="M136" s="95" t="s">
        <v>1177</v>
      </c>
      <c r="N136" s="95" t="s">
        <v>1177</v>
      </c>
      <c r="O136" s="95" t="s">
        <v>1177</v>
      </c>
      <c r="P136" s="95" t="s">
        <v>1177</v>
      </c>
      <c r="Q136" s="95" t="s">
        <v>1177</v>
      </c>
      <c r="R136" s="95" t="s">
        <v>1177</v>
      </c>
      <c r="S136" s="95" t="s">
        <v>1177</v>
      </c>
      <c r="U136" s="102" t="s">
        <v>1229</v>
      </c>
      <c r="V136" s="102" t="s">
        <v>1229</v>
      </c>
      <c r="W136" s="102" t="s">
        <v>1229</v>
      </c>
      <c r="X136" s="102" t="s">
        <v>1229</v>
      </c>
      <c r="Y136" s="103" t="s">
        <v>1236</v>
      </c>
      <c r="AA136" s="104" t="s">
        <v>1244</v>
      </c>
      <c r="AB136" s="105" t="s">
        <v>1229</v>
      </c>
      <c r="AC136" s="105" t="s">
        <v>1229</v>
      </c>
      <c r="AF136" s="19" t="s">
        <v>79</v>
      </c>
      <c r="AI136" s="102" t="s">
        <v>1229</v>
      </c>
      <c r="AJ136" s="95" t="s">
        <v>1229</v>
      </c>
      <c r="AN136" s="7" t="s">
        <v>61</v>
      </c>
      <c r="AQ136" s="103" t="s">
        <v>1229</v>
      </c>
      <c r="AR136" s="103" t="s">
        <v>1229</v>
      </c>
      <c r="AT136" s="15" t="s">
        <v>66</v>
      </c>
      <c r="AU136" s="11" t="s">
        <v>868</v>
      </c>
      <c r="AV136" s="86" t="s">
        <v>1181</v>
      </c>
      <c r="AX136" s="11" t="s">
        <v>94</v>
      </c>
      <c r="AY136" s="11" t="s">
        <v>59</v>
      </c>
      <c r="AZ136" s="11" t="s">
        <v>1034</v>
      </c>
      <c r="BC136" s="12">
        <v>45952.371727780162</v>
      </c>
      <c r="BD136" s="12">
        <v>45952.374625087134</v>
      </c>
      <c r="BE136" s="12">
        <v>45952.37454069042</v>
      </c>
    </row>
    <row r="137" spans="1:58" ht="15" customHeight="1" x14ac:dyDescent="0.3">
      <c r="A137" s="141">
        <v>136</v>
      </c>
      <c r="B137" s="39" t="s">
        <v>1177</v>
      </c>
      <c r="C137" s="95" t="s">
        <v>1177</v>
      </c>
      <c r="D137" s="95" t="s">
        <v>1177</v>
      </c>
      <c r="E137" s="95" t="s">
        <v>1177</v>
      </c>
      <c r="F137" s="95" t="s">
        <v>1177</v>
      </c>
      <c r="G137" s="95" t="s">
        <v>1177</v>
      </c>
      <c r="H137" s="95" t="s">
        <v>1177</v>
      </c>
      <c r="I137" s="95" t="s">
        <v>1177</v>
      </c>
      <c r="J137" s="95" t="s">
        <v>1177</v>
      </c>
      <c r="K137" s="95" t="s">
        <v>1177</v>
      </c>
      <c r="L137" s="95" t="s">
        <v>1177</v>
      </c>
      <c r="M137" s="95" t="s">
        <v>1177</v>
      </c>
      <c r="N137" s="95" t="s">
        <v>1177</v>
      </c>
      <c r="O137" s="95" t="s">
        <v>1177</v>
      </c>
      <c r="P137" s="95" t="s">
        <v>1177</v>
      </c>
      <c r="Q137" s="95" t="s">
        <v>1177</v>
      </c>
      <c r="R137" s="95" t="s">
        <v>1177</v>
      </c>
      <c r="S137" s="95" t="s">
        <v>1177</v>
      </c>
      <c r="T137" s="27" t="s">
        <v>104</v>
      </c>
      <c r="U137" s="102" t="s">
        <v>1229</v>
      </c>
      <c r="V137" s="102" t="s">
        <v>1229</v>
      </c>
      <c r="W137" s="102" t="s">
        <v>1229</v>
      </c>
      <c r="X137" s="102" t="s">
        <v>1229</v>
      </c>
      <c r="Y137" s="103" t="s">
        <v>1233</v>
      </c>
      <c r="AA137" s="104" t="s">
        <v>1243</v>
      </c>
      <c r="AB137" s="105" t="s">
        <v>1229</v>
      </c>
      <c r="AC137" s="105" t="s">
        <v>1229</v>
      </c>
      <c r="AE137" s="18" t="s">
        <v>73</v>
      </c>
      <c r="AI137" s="102" t="s">
        <v>1231</v>
      </c>
      <c r="AJ137" s="95" t="s">
        <v>1229</v>
      </c>
      <c r="AL137" s="7" t="s">
        <v>80</v>
      </c>
      <c r="AQ137" s="103" t="s">
        <v>1229</v>
      </c>
      <c r="AR137" s="103" t="s">
        <v>1229</v>
      </c>
      <c r="AT137" s="15" t="s">
        <v>66</v>
      </c>
      <c r="AU137" s="11" t="s">
        <v>868</v>
      </c>
      <c r="AV137" s="86" t="s">
        <v>1181</v>
      </c>
      <c r="AX137" s="11" t="s">
        <v>94</v>
      </c>
      <c r="AY137" s="11" t="s">
        <v>60</v>
      </c>
      <c r="AZ137" s="11" t="s">
        <v>1035</v>
      </c>
      <c r="BA137" s="11">
        <v>758648821</v>
      </c>
      <c r="BC137" s="12">
        <v>45952.372067638033</v>
      </c>
      <c r="BD137" s="12">
        <v>45952.376388716839</v>
      </c>
      <c r="BE137" s="12">
        <v>45952.376046437566</v>
      </c>
    </row>
    <row r="138" spans="1:58" ht="15" customHeight="1" x14ac:dyDescent="0.3">
      <c r="A138" s="141">
        <v>137</v>
      </c>
      <c r="B138" s="39" t="s">
        <v>1177</v>
      </c>
      <c r="C138" s="95" t="s">
        <v>1177</v>
      </c>
      <c r="D138" s="95" t="s">
        <v>1177</v>
      </c>
      <c r="E138" s="95" t="s">
        <v>1177</v>
      </c>
      <c r="F138" s="95" t="s">
        <v>1177</v>
      </c>
      <c r="G138" s="95" t="s">
        <v>1177</v>
      </c>
      <c r="H138" s="95" t="s">
        <v>1177</v>
      </c>
      <c r="I138" s="95" t="s">
        <v>1177</v>
      </c>
      <c r="J138" s="95" t="s">
        <v>1177</v>
      </c>
      <c r="K138" s="95" t="s">
        <v>1177</v>
      </c>
      <c r="L138" s="95" t="s">
        <v>1177</v>
      </c>
      <c r="M138" s="95" t="s">
        <v>1177</v>
      </c>
      <c r="N138" s="95" t="s">
        <v>1177</v>
      </c>
      <c r="O138" s="95" t="s">
        <v>1177</v>
      </c>
      <c r="P138" s="95" t="s">
        <v>1177</v>
      </c>
      <c r="Q138" s="95" t="s">
        <v>1177</v>
      </c>
      <c r="R138" s="95" t="s">
        <v>1177</v>
      </c>
      <c r="S138" s="95" t="s">
        <v>1177</v>
      </c>
      <c r="U138" s="102" t="s">
        <v>1231</v>
      </c>
      <c r="V138" s="102" t="s">
        <v>1229</v>
      </c>
      <c r="W138" s="102" t="s">
        <v>1229</v>
      </c>
      <c r="X138" s="102" t="s">
        <v>1229</v>
      </c>
      <c r="Y138" s="103" t="s">
        <v>1233</v>
      </c>
      <c r="AA138" s="104" t="s">
        <v>1244</v>
      </c>
      <c r="AB138" s="105" t="s">
        <v>1229</v>
      </c>
      <c r="AC138" s="105" t="s">
        <v>1229</v>
      </c>
      <c r="AD138" s="18" t="s">
        <v>63</v>
      </c>
      <c r="AI138" s="102" t="s">
        <v>1230</v>
      </c>
      <c r="AJ138" s="95" t="s">
        <v>1229</v>
      </c>
      <c r="AM138" s="36" t="s">
        <v>64</v>
      </c>
      <c r="AQ138" s="103" t="s">
        <v>1229</v>
      </c>
      <c r="AR138" s="103" t="s">
        <v>1229</v>
      </c>
      <c r="AT138" s="15" t="s">
        <v>66</v>
      </c>
      <c r="AU138" s="11" t="s">
        <v>868</v>
      </c>
      <c r="AV138" s="86" t="s">
        <v>1181</v>
      </c>
      <c r="AX138" s="11" t="s">
        <v>94</v>
      </c>
      <c r="AY138" s="11" t="s">
        <v>60</v>
      </c>
      <c r="AZ138" s="11" t="s">
        <v>1036</v>
      </c>
      <c r="BA138" s="11">
        <v>645185732</v>
      </c>
      <c r="BC138" s="12">
        <v>45952.372701797132</v>
      </c>
      <c r="BD138" s="12">
        <v>45952.3780508403</v>
      </c>
      <c r="BE138" s="12">
        <v>45952.377626905392</v>
      </c>
    </row>
    <row r="139" spans="1:58" ht="15" customHeight="1" x14ac:dyDescent="0.3">
      <c r="A139" s="141">
        <v>138</v>
      </c>
      <c r="B139" s="39" t="s">
        <v>1177</v>
      </c>
      <c r="C139" s="39" t="s">
        <v>1178</v>
      </c>
      <c r="D139" s="95" t="s">
        <v>1178</v>
      </c>
      <c r="E139" s="95" t="s">
        <v>1177</v>
      </c>
      <c r="F139" s="95" t="s">
        <v>1177</v>
      </c>
      <c r="G139" s="95" t="s">
        <v>1178</v>
      </c>
      <c r="H139" s="95" t="s">
        <v>1178</v>
      </c>
      <c r="I139" s="95" t="s">
        <v>1177</v>
      </c>
      <c r="J139" s="95" t="s">
        <v>1178</v>
      </c>
      <c r="K139" s="95" t="s">
        <v>1178</v>
      </c>
      <c r="L139" s="95" t="s">
        <v>1177</v>
      </c>
      <c r="M139" s="95" t="s">
        <v>1177</v>
      </c>
      <c r="N139" s="95" t="s">
        <v>1177</v>
      </c>
      <c r="O139" s="95" t="s">
        <v>1178</v>
      </c>
      <c r="P139" s="95" t="s">
        <v>1177</v>
      </c>
      <c r="Q139" s="95" t="s">
        <v>1178</v>
      </c>
      <c r="R139" s="95" t="s">
        <v>1178</v>
      </c>
      <c r="S139" s="95" t="s">
        <v>1177</v>
      </c>
      <c r="U139" s="102" t="s">
        <v>1229</v>
      </c>
      <c r="V139" s="102" t="s">
        <v>1230</v>
      </c>
      <c r="W139" s="102" t="s">
        <v>1229</v>
      </c>
      <c r="X139" s="102" t="s">
        <v>1229</v>
      </c>
      <c r="Y139" s="103" t="s">
        <v>1233</v>
      </c>
      <c r="AA139" s="104" t="s">
        <v>1243</v>
      </c>
      <c r="AB139" s="105" t="s">
        <v>1229</v>
      </c>
      <c r="AC139" s="105" t="s">
        <v>1229</v>
      </c>
      <c r="AD139" s="18" t="s">
        <v>63</v>
      </c>
      <c r="AF139" s="19" t="s">
        <v>79</v>
      </c>
      <c r="AI139" s="102" t="s">
        <v>1231</v>
      </c>
      <c r="AJ139" s="95" t="s">
        <v>1229</v>
      </c>
      <c r="AK139" s="7" t="s">
        <v>99</v>
      </c>
      <c r="AQ139" s="103" t="s">
        <v>1229</v>
      </c>
      <c r="AR139" s="103" t="s">
        <v>1229</v>
      </c>
      <c r="AT139" s="15" t="s">
        <v>66</v>
      </c>
      <c r="AU139" s="11" t="s">
        <v>868</v>
      </c>
      <c r="AV139" s="86" t="s">
        <v>1181</v>
      </c>
      <c r="AX139" s="11" t="s">
        <v>94</v>
      </c>
      <c r="AY139" s="11" t="s">
        <v>60</v>
      </c>
      <c r="AZ139" s="11" t="s">
        <v>1037</v>
      </c>
      <c r="BA139" s="11">
        <v>229285813</v>
      </c>
      <c r="BC139" s="12">
        <v>45951.468012575599</v>
      </c>
      <c r="BD139" s="12">
        <v>45952.386181753063</v>
      </c>
      <c r="BE139" s="12">
        <v>45952.38610959956</v>
      </c>
    </row>
    <row r="140" spans="1:58" ht="15" customHeight="1" x14ac:dyDescent="0.3">
      <c r="A140" s="141">
        <v>139</v>
      </c>
      <c r="B140" s="95" t="s">
        <v>1177</v>
      </c>
      <c r="C140" s="95" t="s">
        <v>1177</v>
      </c>
      <c r="D140" s="95" t="s">
        <v>1177</v>
      </c>
      <c r="E140" s="95" t="s">
        <v>1177</v>
      </c>
      <c r="F140" s="95" t="s">
        <v>1179</v>
      </c>
      <c r="G140" s="95" t="s">
        <v>1179</v>
      </c>
      <c r="H140" s="95" t="s">
        <v>1177</v>
      </c>
      <c r="I140" s="95" t="s">
        <v>1177</v>
      </c>
      <c r="J140" s="95" t="s">
        <v>1179</v>
      </c>
      <c r="K140" s="95" t="s">
        <v>1177</v>
      </c>
      <c r="L140" s="95" t="s">
        <v>1177</v>
      </c>
      <c r="M140" s="95" t="s">
        <v>1178</v>
      </c>
      <c r="N140" s="95" t="s">
        <v>1177</v>
      </c>
      <c r="O140" s="95" t="s">
        <v>1177</v>
      </c>
      <c r="P140" s="95" t="s">
        <v>1177</v>
      </c>
      <c r="Q140" s="95" t="s">
        <v>1177</v>
      </c>
      <c r="R140" s="95" t="s">
        <v>1179</v>
      </c>
      <c r="S140" s="95" t="s">
        <v>1179</v>
      </c>
      <c r="T140" s="27" t="s">
        <v>104</v>
      </c>
      <c r="U140" s="102" t="s">
        <v>1229</v>
      </c>
      <c r="V140" s="102" t="s">
        <v>1229</v>
      </c>
      <c r="W140" s="102" t="s">
        <v>1231</v>
      </c>
      <c r="X140" s="102" t="s">
        <v>1230</v>
      </c>
      <c r="Y140" s="103" t="s">
        <v>1236</v>
      </c>
      <c r="Z140" s="21" t="s">
        <v>104</v>
      </c>
      <c r="AA140" s="104" t="s">
        <v>1246</v>
      </c>
      <c r="AB140" s="105" t="s">
        <v>1229</v>
      </c>
      <c r="AC140" s="105" t="s">
        <v>1229</v>
      </c>
      <c r="AE140" s="18" t="s">
        <v>73</v>
      </c>
      <c r="AI140" s="102" t="s">
        <v>1231</v>
      </c>
      <c r="AJ140" s="95" t="s">
        <v>1229</v>
      </c>
      <c r="AM140" s="36" t="s">
        <v>64</v>
      </c>
      <c r="AQ140" s="103" t="s">
        <v>1229</v>
      </c>
      <c r="AR140" s="103" t="s">
        <v>1229</v>
      </c>
      <c r="AS140" s="83" t="s">
        <v>104</v>
      </c>
      <c r="AT140" s="15" t="s">
        <v>66</v>
      </c>
      <c r="AU140" s="11" t="s">
        <v>868</v>
      </c>
      <c r="AV140" s="86" t="s">
        <v>1181</v>
      </c>
      <c r="AX140" s="11" t="s">
        <v>94</v>
      </c>
      <c r="AY140" s="11" t="s">
        <v>59</v>
      </c>
      <c r="AZ140" s="11" t="s">
        <v>948</v>
      </c>
      <c r="BC140" s="12">
        <v>45952.383808846207</v>
      </c>
      <c r="BD140" s="12">
        <v>45952.387981350992</v>
      </c>
      <c r="BE140" s="12">
        <v>45952.387661651133</v>
      </c>
    </row>
    <row r="141" spans="1:58" ht="15" customHeight="1" x14ac:dyDescent="0.3">
      <c r="A141" s="141">
        <v>140</v>
      </c>
      <c r="B141" s="95" t="s">
        <v>1179</v>
      </c>
      <c r="C141" s="95" t="s">
        <v>1177</v>
      </c>
      <c r="D141" s="95" t="s">
        <v>1177</v>
      </c>
      <c r="E141" s="95" t="s">
        <v>1179</v>
      </c>
      <c r="F141" s="95" t="s">
        <v>1179</v>
      </c>
      <c r="G141" s="95" t="s">
        <v>1177</v>
      </c>
      <c r="H141" s="95" t="s">
        <v>1177</v>
      </c>
      <c r="I141" s="99" t="s">
        <v>1179</v>
      </c>
      <c r="J141" s="95" t="s">
        <v>1177</v>
      </c>
      <c r="K141" s="95" t="s">
        <v>1177</v>
      </c>
      <c r="L141" s="95" t="s">
        <v>1177</v>
      </c>
      <c r="M141" s="95" t="s">
        <v>1177</v>
      </c>
      <c r="N141" s="95" t="s">
        <v>1177</v>
      </c>
      <c r="O141" s="95" t="s">
        <v>1179</v>
      </c>
      <c r="P141" s="95" t="s">
        <v>1177</v>
      </c>
      <c r="Q141" s="95" t="s">
        <v>1177</v>
      </c>
      <c r="R141" s="95" t="s">
        <v>1177</v>
      </c>
      <c r="S141" s="95" t="s">
        <v>1177</v>
      </c>
      <c r="T141" s="27" t="s">
        <v>104</v>
      </c>
      <c r="U141" s="102" t="s">
        <v>1229</v>
      </c>
      <c r="V141" s="102" t="s">
        <v>1231</v>
      </c>
      <c r="W141" s="102" t="s">
        <v>1231</v>
      </c>
      <c r="X141" s="102" t="s">
        <v>1229</v>
      </c>
      <c r="Y141" s="103" t="s">
        <v>1233</v>
      </c>
      <c r="Z141" s="21" t="s">
        <v>104</v>
      </c>
      <c r="AA141" s="104" t="s">
        <v>1244</v>
      </c>
      <c r="AB141" s="105" t="s">
        <v>1229</v>
      </c>
      <c r="AC141" s="105" t="s">
        <v>1230</v>
      </c>
      <c r="AD141" s="18" t="s">
        <v>63</v>
      </c>
      <c r="AI141" s="102" t="s">
        <v>1231</v>
      </c>
      <c r="AJ141" s="95" t="s">
        <v>1231</v>
      </c>
      <c r="AN141" s="7" t="s">
        <v>61</v>
      </c>
      <c r="AQ141" s="103" t="s">
        <v>1229</v>
      </c>
      <c r="AR141" s="103" t="s">
        <v>1231</v>
      </c>
      <c r="AS141" s="83" t="s">
        <v>957</v>
      </c>
      <c r="AT141" s="15" t="s">
        <v>66</v>
      </c>
      <c r="AU141" s="11" t="s">
        <v>868</v>
      </c>
      <c r="AV141" s="86" t="s">
        <v>1181</v>
      </c>
      <c r="AX141" s="11" t="s">
        <v>94</v>
      </c>
      <c r="AY141" s="11" t="s">
        <v>59</v>
      </c>
      <c r="AZ141" s="11" t="s">
        <v>958</v>
      </c>
      <c r="BC141" s="12">
        <v>45952.382701346622</v>
      </c>
      <c r="BD141" s="12">
        <v>45952.388204235242</v>
      </c>
      <c r="BE141" s="12">
        <v>45952.388105942977</v>
      </c>
    </row>
    <row r="142" spans="1:58" ht="15" customHeight="1" x14ac:dyDescent="0.3">
      <c r="A142" s="141">
        <v>141</v>
      </c>
      <c r="B142" s="95" t="s">
        <v>1179</v>
      </c>
      <c r="C142" s="95" t="s">
        <v>1177</v>
      </c>
      <c r="D142" s="95" t="s">
        <v>1177</v>
      </c>
      <c r="E142" s="95" t="s">
        <v>1179</v>
      </c>
      <c r="F142" s="95" t="s">
        <v>1179</v>
      </c>
      <c r="G142" s="95" t="s">
        <v>1177</v>
      </c>
      <c r="H142" s="95" t="s">
        <v>1177</v>
      </c>
      <c r="I142" s="95" t="s">
        <v>1177</v>
      </c>
      <c r="J142" s="95" t="s">
        <v>1177</v>
      </c>
      <c r="K142" s="95" t="s">
        <v>1179</v>
      </c>
      <c r="L142" s="95" t="s">
        <v>1177</v>
      </c>
      <c r="M142" s="95" t="s">
        <v>1177</v>
      </c>
      <c r="N142" s="95" t="s">
        <v>1179</v>
      </c>
      <c r="O142" s="95" t="s">
        <v>1177</v>
      </c>
      <c r="P142" s="95" t="s">
        <v>1177</v>
      </c>
      <c r="Q142" s="95" t="s">
        <v>1179</v>
      </c>
      <c r="R142" s="95" t="s">
        <v>1177</v>
      </c>
      <c r="S142" s="95" t="s">
        <v>1177</v>
      </c>
      <c r="T142" s="27" t="s">
        <v>104</v>
      </c>
      <c r="U142" s="102" t="s">
        <v>1229</v>
      </c>
      <c r="V142" s="102" t="s">
        <v>1231</v>
      </c>
      <c r="W142" s="102" t="s">
        <v>1231</v>
      </c>
      <c r="X142" s="102" t="s">
        <v>1230</v>
      </c>
      <c r="Y142" s="103" t="s">
        <v>1233</v>
      </c>
      <c r="Z142" s="21" t="s">
        <v>104</v>
      </c>
      <c r="AA142" s="104" t="s">
        <v>1247</v>
      </c>
      <c r="AB142" s="105" t="s">
        <v>1231</v>
      </c>
      <c r="AC142" s="105" t="s">
        <v>1229</v>
      </c>
      <c r="AE142" s="18" t="s">
        <v>73</v>
      </c>
      <c r="AI142" s="102" t="s">
        <v>1231</v>
      </c>
      <c r="AJ142" s="95" t="s">
        <v>1231</v>
      </c>
      <c r="AM142" s="36" t="s">
        <v>64</v>
      </c>
      <c r="AQ142" s="103" t="s">
        <v>1229</v>
      </c>
      <c r="AR142" s="103" t="s">
        <v>1231</v>
      </c>
      <c r="AS142" s="83" t="s">
        <v>104</v>
      </c>
      <c r="AT142" s="15" t="s">
        <v>66</v>
      </c>
      <c r="AU142" s="11" t="s">
        <v>868</v>
      </c>
      <c r="AV142" s="86" t="s">
        <v>1181</v>
      </c>
      <c r="AX142" s="11" t="s">
        <v>94</v>
      </c>
      <c r="AY142" s="11" t="s">
        <v>59</v>
      </c>
      <c r="AZ142" s="11" t="s">
        <v>949</v>
      </c>
      <c r="BC142" s="12">
        <v>45952.382669293896</v>
      </c>
      <c r="BD142" s="12">
        <v>45952.388477509412</v>
      </c>
      <c r="BE142" s="12">
        <v>45952.388412875312</v>
      </c>
    </row>
    <row r="143" spans="1:58" ht="15" customHeight="1" x14ac:dyDescent="0.3">
      <c r="A143" s="141">
        <v>142</v>
      </c>
      <c r="B143" s="95" t="s">
        <v>1179</v>
      </c>
      <c r="C143" s="95" t="s">
        <v>1179</v>
      </c>
      <c r="D143" s="95" t="s">
        <v>1179</v>
      </c>
      <c r="E143" s="95" t="s">
        <v>1179</v>
      </c>
      <c r="F143" s="95" t="s">
        <v>1179</v>
      </c>
      <c r="G143" s="95" t="s">
        <v>1179</v>
      </c>
      <c r="H143" s="95" t="s">
        <v>1179</v>
      </c>
      <c r="I143" s="99" t="s">
        <v>1179</v>
      </c>
      <c r="J143" s="95" t="s">
        <v>1179</v>
      </c>
      <c r="K143" s="95" t="s">
        <v>1179</v>
      </c>
      <c r="L143" s="95" t="s">
        <v>1179</v>
      </c>
      <c r="M143" s="95" t="s">
        <v>1179</v>
      </c>
      <c r="N143" s="95" t="s">
        <v>1179</v>
      </c>
      <c r="O143" s="95" t="s">
        <v>1179</v>
      </c>
      <c r="P143" s="95" t="s">
        <v>1179</v>
      </c>
      <c r="Q143" s="95" t="s">
        <v>1179</v>
      </c>
      <c r="R143" s="95" t="s">
        <v>1179</v>
      </c>
      <c r="S143" s="95" t="s">
        <v>1179</v>
      </c>
      <c r="T143" s="27" t="s">
        <v>927</v>
      </c>
      <c r="U143" s="102" t="s">
        <v>1231</v>
      </c>
      <c r="V143" s="102" t="s">
        <v>1229</v>
      </c>
      <c r="W143" s="102" t="s">
        <v>1231</v>
      </c>
      <c r="X143" s="102" t="s">
        <v>1231</v>
      </c>
      <c r="Y143" s="103" t="s">
        <v>1236</v>
      </c>
      <c r="Z143" s="29" t="s">
        <v>928</v>
      </c>
      <c r="AA143" s="104" t="s">
        <v>1247</v>
      </c>
      <c r="AB143" s="105" t="s">
        <v>1231</v>
      </c>
      <c r="AC143" s="105" t="s">
        <v>1231</v>
      </c>
      <c r="AG143" s="19" t="s">
        <v>121</v>
      </c>
      <c r="AH143" s="35" t="s">
        <v>928</v>
      </c>
      <c r="AI143" s="102" t="s">
        <v>1231</v>
      </c>
      <c r="AJ143" s="95" t="s">
        <v>1231</v>
      </c>
      <c r="AO143" s="37" t="s">
        <v>121</v>
      </c>
      <c r="AP143" s="24" t="s">
        <v>929</v>
      </c>
      <c r="AQ143" s="103" t="s">
        <v>1231</v>
      </c>
      <c r="AR143" s="103" t="s">
        <v>1231</v>
      </c>
      <c r="AS143" s="83" t="s">
        <v>930</v>
      </c>
      <c r="AT143" s="15" t="s">
        <v>66</v>
      </c>
      <c r="AU143" s="11" t="s">
        <v>868</v>
      </c>
      <c r="AV143" s="86" t="s">
        <v>1181</v>
      </c>
      <c r="AX143" s="11" t="s">
        <v>94</v>
      </c>
      <c r="AY143" s="11" t="s">
        <v>60</v>
      </c>
      <c r="AZ143" s="11" t="s">
        <v>931</v>
      </c>
      <c r="BA143" s="11">
        <v>203415127</v>
      </c>
      <c r="BC143" s="12">
        <v>45952.383860736212</v>
      </c>
      <c r="BD143" s="12">
        <v>45952.389934051331</v>
      </c>
      <c r="BE143" s="12">
        <v>45952.389647791737</v>
      </c>
    </row>
    <row r="144" spans="1:58" ht="15" customHeight="1" x14ac:dyDescent="0.3">
      <c r="A144" s="141">
        <v>143</v>
      </c>
      <c r="B144" s="39" t="s">
        <v>1177</v>
      </c>
      <c r="C144" s="95" t="s">
        <v>1177</v>
      </c>
      <c r="D144" s="95" t="s">
        <v>1178</v>
      </c>
      <c r="E144" s="95" t="s">
        <v>1178</v>
      </c>
      <c r="F144" s="95" t="s">
        <v>1178</v>
      </c>
      <c r="G144" s="95" t="s">
        <v>1178</v>
      </c>
      <c r="H144" s="95" t="s">
        <v>1178</v>
      </c>
      <c r="I144" s="95" t="s">
        <v>1178</v>
      </c>
      <c r="J144" s="95" t="s">
        <v>1178</v>
      </c>
      <c r="K144" s="95" t="s">
        <v>1178</v>
      </c>
      <c r="L144" s="95" t="s">
        <v>1178</v>
      </c>
      <c r="M144" s="95" t="s">
        <v>1178</v>
      </c>
      <c r="N144" s="95" t="s">
        <v>1178</v>
      </c>
      <c r="O144" s="95" t="s">
        <v>1178</v>
      </c>
      <c r="P144" s="95" t="s">
        <v>1178</v>
      </c>
      <c r="Q144" s="95" t="s">
        <v>1178</v>
      </c>
      <c r="R144" s="95" t="s">
        <v>1178</v>
      </c>
      <c r="S144" s="95" t="s">
        <v>1178</v>
      </c>
      <c r="U144" s="102" t="s">
        <v>1229</v>
      </c>
      <c r="V144" s="102" t="s">
        <v>1231</v>
      </c>
      <c r="W144" s="102" t="s">
        <v>1231</v>
      </c>
      <c r="X144" s="102" t="s">
        <v>1231</v>
      </c>
      <c r="Y144" s="103" t="s">
        <v>1233</v>
      </c>
      <c r="AA144" s="104" t="s">
        <v>1243</v>
      </c>
      <c r="AB144" s="105" t="s">
        <v>1230</v>
      </c>
      <c r="AC144" s="105" t="s">
        <v>1229</v>
      </c>
      <c r="AD144" s="18" t="s">
        <v>63</v>
      </c>
      <c r="AE144" s="18" t="s">
        <v>73</v>
      </c>
      <c r="AI144" s="102" t="s">
        <v>1229</v>
      </c>
      <c r="AJ144" s="95" t="s">
        <v>1229</v>
      </c>
      <c r="AL144" s="7" t="s">
        <v>80</v>
      </c>
      <c r="AM144" s="36" t="s">
        <v>64</v>
      </c>
      <c r="AQ144" s="103" t="s">
        <v>1231</v>
      </c>
      <c r="AR144" s="103" t="s">
        <v>1229</v>
      </c>
      <c r="AT144" s="15" t="s">
        <v>66</v>
      </c>
      <c r="AU144" s="11" t="s">
        <v>868</v>
      </c>
      <c r="AV144" s="86" t="s">
        <v>1181</v>
      </c>
      <c r="AX144" s="11" t="s">
        <v>109</v>
      </c>
      <c r="AY144" s="11" t="s">
        <v>60</v>
      </c>
      <c r="AZ144" s="11" t="s">
        <v>1038</v>
      </c>
      <c r="BA144" s="11">
        <v>947977322</v>
      </c>
      <c r="BC144" s="12">
        <v>45952.383621873807</v>
      </c>
      <c r="BD144" s="12">
        <v>45952.390621290113</v>
      </c>
      <c r="BE144" s="12">
        <v>45952.390329421702</v>
      </c>
    </row>
    <row r="145" spans="1:58" ht="15" customHeight="1" x14ac:dyDescent="0.3">
      <c r="A145" s="141">
        <v>144</v>
      </c>
      <c r="B145" s="39" t="s">
        <v>1177</v>
      </c>
      <c r="C145" s="95" t="s">
        <v>1177</v>
      </c>
      <c r="D145" s="95" t="s">
        <v>1177</v>
      </c>
      <c r="E145" s="95" t="s">
        <v>1177</v>
      </c>
      <c r="F145" s="95" t="s">
        <v>1177</v>
      </c>
      <c r="G145" s="95" t="s">
        <v>1177</v>
      </c>
      <c r="H145" s="95" t="s">
        <v>1177</v>
      </c>
      <c r="I145" s="95" t="s">
        <v>1177</v>
      </c>
      <c r="J145" s="95" t="s">
        <v>1177</v>
      </c>
      <c r="K145" s="95" t="s">
        <v>1177</v>
      </c>
      <c r="L145" s="95" t="s">
        <v>1177</v>
      </c>
      <c r="M145" s="95" t="s">
        <v>1177</v>
      </c>
      <c r="N145" s="95" t="s">
        <v>1179</v>
      </c>
      <c r="O145" s="95" t="s">
        <v>1177</v>
      </c>
      <c r="P145" s="95" t="s">
        <v>1177</v>
      </c>
      <c r="Q145" s="95" t="s">
        <v>1177</v>
      </c>
      <c r="R145" s="95" t="s">
        <v>1177</v>
      </c>
      <c r="S145" s="95" t="s">
        <v>1177</v>
      </c>
      <c r="U145" s="102" t="s">
        <v>1229</v>
      </c>
      <c r="V145" s="102" t="s">
        <v>1229</v>
      </c>
      <c r="W145" s="102" t="s">
        <v>1229</v>
      </c>
      <c r="X145" s="102" t="s">
        <v>1230</v>
      </c>
      <c r="Y145" s="103" t="s">
        <v>1233</v>
      </c>
      <c r="AA145" s="104" t="s">
        <v>1244</v>
      </c>
      <c r="AB145" s="105" t="s">
        <v>1229</v>
      </c>
      <c r="AC145" s="105" t="s">
        <v>1229</v>
      </c>
      <c r="AD145" s="18" t="s">
        <v>63</v>
      </c>
      <c r="AE145" s="18" t="s">
        <v>73</v>
      </c>
      <c r="AI145" s="102" t="s">
        <v>1229</v>
      </c>
      <c r="AJ145" s="95" t="s">
        <v>1229</v>
      </c>
      <c r="AL145" s="7" t="s">
        <v>80</v>
      </c>
      <c r="AQ145" s="103" t="s">
        <v>1229</v>
      </c>
      <c r="AR145" s="103" t="s">
        <v>1229</v>
      </c>
      <c r="AT145" s="15" t="s">
        <v>66</v>
      </c>
      <c r="AU145" s="11" t="s">
        <v>868</v>
      </c>
      <c r="AV145" s="86" t="s">
        <v>1181</v>
      </c>
      <c r="AX145" s="11" t="s">
        <v>94</v>
      </c>
      <c r="AY145" s="11" t="s">
        <v>60</v>
      </c>
      <c r="AZ145" s="11" t="s">
        <v>1039</v>
      </c>
      <c r="BA145" s="11">
        <v>354122789</v>
      </c>
      <c r="BC145" s="12">
        <v>45952.384093165478</v>
      </c>
      <c r="BD145" s="12">
        <v>45952.390676977397</v>
      </c>
      <c r="BE145" s="12">
        <v>45952.389801603727</v>
      </c>
    </row>
    <row r="146" spans="1:58" ht="15" customHeight="1" x14ac:dyDescent="0.3">
      <c r="A146" s="141">
        <v>145</v>
      </c>
      <c r="B146" s="7" t="s">
        <v>1179</v>
      </c>
      <c r="C146" s="39" t="s">
        <v>1179</v>
      </c>
      <c r="D146" s="95" t="s">
        <v>1179</v>
      </c>
      <c r="E146" s="95" t="s">
        <v>1177</v>
      </c>
      <c r="F146" s="95" t="s">
        <v>1177</v>
      </c>
      <c r="G146" s="95" t="s">
        <v>1179</v>
      </c>
      <c r="H146" s="95" t="s">
        <v>1179</v>
      </c>
      <c r="I146" s="99" t="s">
        <v>1179</v>
      </c>
      <c r="J146" s="95" t="s">
        <v>1179</v>
      </c>
      <c r="K146" s="95" t="s">
        <v>1179</v>
      </c>
      <c r="L146" s="95" t="s">
        <v>1179</v>
      </c>
      <c r="M146" s="95" t="s">
        <v>1179</v>
      </c>
      <c r="N146" s="95" t="s">
        <v>1179</v>
      </c>
      <c r="O146" s="95" t="s">
        <v>1179</v>
      </c>
      <c r="P146" s="95" t="s">
        <v>1177</v>
      </c>
      <c r="Q146" s="95" t="s">
        <v>1179</v>
      </c>
      <c r="R146" s="95" t="s">
        <v>1179</v>
      </c>
      <c r="S146" s="95" t="s">
        <v>1179</v>
      </c>
      <c r="U146" s="102" t="s">
        <v>1231</v>
      </c>
      <c r="V146" s="102" t="s">
        <v>1231</v>
      </c>
      <c r="W146" s="102" t="s">
        <v>1231</v>
      </c>
      <c r="X146" s="102" t="s">
        <v>1231</v>
      </c>
      <c r="Y146" s="103" t="s">
        <v>1236</v>
      </c>
      <c r="AA146" s="104" t="s">
        <v>1245</v>
      </c>
      <c r="AB146" s="105" t="s">
        <v>1230</v>
      </c>
      <c r="AC146" s="105" t="s">
        <v>1229</v>
      </c>
      <c r="AD146" s="18" t="s">
        <v>63</v>
      </c>
      <c r="AE146" s="18" t="s">
        <v>73</v>
      </c>
      <c r="AF146" s="19" t="s">
        <v>79</v>
      </c>
      <c r="AI146" s="102" t="s">
        <v>1231</v>
      </c>
      <c r="AJ146" s="95" t="s">
        <v>1231</v>
      </c>
      <c r="AN146" s="7" t="s">
        <v>61</v>
      </c>
      <c r="AQ146" s="103" t="s">
        <v>1230</v>
      </c>
      <c r="AR146" s="103" t="s">
        <v>1231</v>
      </c>
      <c r="AT146" s="15" t="s">
        <v>66</v>
      </c>
      <c r="AU146" s="11" t="s">
        <v>868</v>
      </c>
      <c r="AV146" s="86" t="s">
        <v>1181</v>
      </c>
      <c r="AX146" s="11" t="s">
        <v>94</v>
      </c>
      <c r="AY146" s="11" t="s">
        <v>59</v>
      </c>
      <c r="AZ146" s="11" t="s">
        <v>1040</v>
      </c>
      <c r="BC146" s="12">
        <v>45952.383828729951</v>
      </c>
      <c r="BD146" s="12">
        <v>45952.391042056101</v>
      </c>
      <c r="BE146" s="12">
        <v>45952.390793406877</v>
      </c>
    </row>
    <row r="147" spans="1:58" ht="15" customHeight="1" x14ac:dyDescent="0.3">
      <c r="A147" s="38">
        <v>146</v>
      </c>
      <c r="B147" s="7" t="s">
        <v>1179</v>
      </c>
      <c r="C147" s="95" t="s">
        <v>1177</v>
      </c>
      <c r="D147" s="95" t="s">
        <v>1177</v>
      </c>
      <c r="E147" s="95" t="s">
        <v>1177</v>
      </c>
      <c r="F147" s="95" t="s">
        <v>1177</v>
      </c>
      <c r="G147" s="95" t="s">
        <v>1179</v>
      </c>
      <c r="H147" s="95" t="s">
        <v>1177</v>
      </c>
      <c r="I147" s="99" t="s">
        <v>1179</v>
      </c>
      <c r="J147" s="95" t="s">
        <v>1179</v>
      </c>
      <c r="K147" s="95" t="s">
        <v>1177</v>
      </c>
      <c r="L147" s="95" t="s">
        <v>1177</v>
      </c>
      <c r="M147" s="95" t="s">
        <v>1179</v>
      </c>
      <c r="N147" s="95" t="s">
        <v>1179</v>
      </c>
      <c r="O147" s="95" t="s">
        <v>1179</v>
      </c>
      <c r="P147" s="95" t="s">
        <v>1179</v>
      </c>
      <c r="Q147" s="95" t="s">
        <v>1177</v>
      </c>
      <c r="R147" s="95" t="s">
        <v>1179</v>
      </c>
      <c r="S147" s="95" t="s">
        <v>1177</v>
      </c>
      <c r="T147" s="40"/>
      <c r="U147" s="102" t="s">
        <v>1231</v>
      </c>
      <c r="V147" s="102" t="s">
        <v>1229</v>
      </c>
      <c r="W147" s="102" t="s">
        <v>1231</v>
      </c>
      <c r="X147" s="102" t="s">
        <v>1229</v>
      </c>
      <c r="Y147" s="103" t="s">
        <v>1236</v>
      </c>
      <c r="Z147" s="42"/>
      <c r="AA147" s="104" t="s">
        <v>1247</v>
      </c>
      <c r="AB147" s="105" t="s">
        <v>1231</v>
      </c>
      <c r="AC147" s="105" t="s">
        <v>1229</v>
      </c>
      <c r="AD147" s="43" t="s">
        <v>63</v>
      </c>
      <c r="AE147" s="43"/>
      <c r="AF147" s="44"/>
      <c r="AG147" s="44"/>
      <c r="AH147" s="45"/>
      <c r="AI147" s="102" t="s">
        <v>1231</v>
      </c>
      <c r="AJ147" s="95" t="s">
        <v>1229</v>
      </c>
      <c r="AK147" s="39"/>
      <c r="AL147" s="39"/>
      <c r="AM147" s="46"/>
      <c r="AN147" s="39" t="s">
        <v>61</v>
      </c>
      <c r="AO147" s="47"/>
      <c r="AP147" s="80"/>
      <c r="AQ147" s="103" t="s">
        <v>1231</v>
      </c>
      <c r="AR147" s="103" t="s">
        <v>1229</v>
      </c>
      <c r="AS147" s="45"/>
      <c r="AT147" s="49" t="s">
        <v>76</v>
      </c>
      <c r="AU147" s="48" t="s">
        <v>86</v>
      </c>
      <c r="AV147" s="86" t="s">
        <v>1184</v>
      </c>
      <c r="AW147" s="55"/>
      <c r="AX147" s="48" t="s">
        <v>94</v>
      </c>
      <c r="AY147" s="48" t="s">
        <v>60</v>
      </c>
      <c r="AZ147" s="48" t="s">
        <v>95</v>
      </c>
      <c r="BA147" s="48">
        <v>538417504</v>
      </c>
      <c r="BB147" s="48"/>
      <c r="BC147" s="50">
        <v>45952.384258189813</v>
      </c>
      <c r="BD147" s="50">
        <v>45952.391083991228</v>
      </c>
      <c r="BE147" s="50">
        <v>45952.390912100243</v>
      </c>
      <c r="BF147" s="48"/>
    </row>
    <row r="148" spans="1:58" ht="15" customHeight="1" x14ac:dyDescent="0.3">
      <c r="A148" s="141">
        <v>147</v>
      </c>
      <c r="B148" s="39" t="s">
        <v>1177</v>
      </c>
      <c r="C148" s="95" t="s">
        <v>1177</v>
      </c>
      <c r="D148" s="95" t="s">
        <v>1177</v>
      </c>
      <c r="E148" s="95" t="s">
        <v>1177</v>
      </c>
      <c r="F148" s="95" t="s">
        <v>1177</v>
      </c>
      <c r="G148" s="95" t="s">
        <v>1177</v>
      </c>
      <c r="H148" s="95" t="s">
        <v>1177</v>
      </c>
      <c r="I148" s="95" t="s">
        <v>1177</v>
      </c>
      <c r="J148" s="95" t="s">
        <v>1177</v>
      </c>
      <c r="K148" s="95" t="s">
        <v>1177</v>
      </c>
      <c r="L148" s="95" t="s">
        <v>1179</v>
      </c>
      <c r="M148" s="95" t="s">
        <v>1179</v>
      </c>
      <c r="N148" s="95" t="s">
        <v>1177</v>
      </c>
      <c r="O148" s="95" t="s">
        <v>1177</v>
      </c>
      <c r="P148" s="95" t="s">
        <v>1177</v>
      </c>
      <c r="Q148" s="95" t="s">
        <v>1179</v>
      </c>
      <c r="R148" s="95" t="s">
        <v>1179</v>
      </c>
      <c r="S148" s="95" t="s">
        <v>1177</v>
      </c>
      <c r="U148" s="102" t="s">
        <v>1229</v>
      </c>
      <c r="V148" s="102" t="s">
        <v>1229</v>
      </c>
      <c r="W148" s="102" t="s">
        <v>1231</v>
      </c>
      <c r="X148" s="102" t="s">
        <v>1229</v>
      </c>
      <c r="Y148" s="103" t="s">
        <v>1233</v>
      </c>
      <c r="AA148" s="104" t="s">
        <v>1244</v>
      </c>
      <c r="AB148" s="105" t="s">
        <v>1229</v>
      </c>
      <c r="AC148" s="105" t="s">
        <v>1230</v>
      </c>
      <c r="AD148" s="18" t="s">
        <v>63</v>
      </c>
      <c r="AI148" s="102" t="s">
        <v>1229</v>
      </c>
      <c r="AJ148" s="95" t="s">
        <v>1229</v>
      </c>
      <c r="AK148" s="7" t="s">
        <v>99</v>
      </c>
      <c r="AQ148" s="103" t="s">
        <v>1229</v>
      </c>
      <c r="AR148" s="103" t="s">
        <v>1231</v>
      </c>
      <c r="AT148" s="15" t="s">
        <v>66</v>
      </c>
      <c r="AU148" s="11" t="s">
        <v>868</v>
      </c>
      <c r="AV148" s="86" t="s">
        <v>1181</v>
      </c>
      <c r="AX148" s="11" t="s">
        <v>94</v>
      </c>
      <c r="AY148" s="11" t="s">
        <v>60</v>
      </c>
      <c r="AZ148" s="11" t="s">
        <v>1041</v>
      </c>
      <c r="BA148" s="11">
        <v>365679663</v>
      </c>
      <c r="BC148" s="12">
        <v>45952.383715595592</v>
      </c>
      <c r="BD148" s="12">
        <v>45952.391418202613</v>
      </c>
      <c r="BE148" s="12">
        <v>45952.390819983128</v>
      </c>
    </row>
    <row r="149" spans="1:58" ht="15" customHeight="1" x14ac:dyDescent="0.3">
      <c r="A149" s="141">
        <v>148</v>
      </c>
      <c r="B149" s="39" t="s">
        <v>1177</v>
      </c>
      <c r="C149" s="95" t="s">
        <v>1177</v>
      </c>
      <c r="D149" s="95" t="s">
        <v>1177</v>
      </c>
      <c r="E149" s="95" t="s">
        <v>1177</v>
      </c>
      <c r="F149" s="95" t="s">
        <v>1177</v>
      </c>
      <c r="G149" s="95" t="s">
        <v>1177</v>
      </c>
      <c r="H149" s="95" t="s">
        <v>1177</v>
      </c>
      <c r="I149" s="99" t="s">
        <v>1179</v>
      </c>
      <c r="J149" s="95" t="s">
        <v>1177</v>
      </c>
      <c r="K149" s="95" t="s">
        <v>1177</v>
      </c>
      <c r="L149" s="95" t="s">
        <v>1177</v>
      </c>
      <c r="M149" s="95" t="s">
        <v>1178</v>
      </c>
      <c r="N149" s="95" t="s">
        <v>1177</v>
      </c>
      <c r="O149" s="95" t="s">
        <v>1177</v>
      </c>
      <c r="P149" s="95" t="s">
        <v>1177</v>
      </c>
      <c r="Q149" s="95" t="s">
        <v>1177</v>
      </c>
      <c r="R149" s="95" t="s">
        <v>1179</v>
      </c>
      <c r="S149" s="95" t="s">
        <v>1177</v>
      </c>
      <c r="T149" s="27" t="s">
        <v>59</v>
      </c>
      <c r="U149" s="102" t="s">
        <v>1229</v>
      </c>
      <c r="V149" s="102" t="s">
        <v>1229</v>
      </c>
      <c r="W149" s="102" t="s">
        <v>1231</v>
      </c>
      <c r="X149" s="102" t="s">
        <v>1231</v>
      </c>
      <c r="Y149" s="103" t="s">
        <v>1233</v>
      </c>
      <c r="Z149" s="21" t="s">
        <v>59</v>
      </c>
      <c r="AA149" s="104" t="s">
        <v>1244</v>
      </c>
      <c r="AB149" s="105" t="s">
        <v>1229</v>
      </c>
      <c r="AC149" s="105" t="s">
        <v>1229</v>
      </c>
      <c r="AD149" s="18" t="s">
        <v>63</v>
      </c>
      <c r="AE149" s="18" t="s">
        <v>73</v>
      </c>
      <c r="AH149" s="35" t="s">
        <v>188</v>
      </c>
      <c r="AI149" s="102" t="s">
        <v>1231</v>
      </c>
      <c r="AJ149" s="95" t="s">
        <v>1229</v>
      </c>
      <c r="AK149" s="7" t="s">
        <v>99</v>
      </c>
      <c r="AN149" s="7" t="s">
        <v>61</v>
      </c>
      <c r="AP149" s="24" t="s">
        <v>1042</v>
      </c>
      <c r="AQ149" s="103" t="s">
        <v>1229</v>
      </c>
      <c r="AR149" s="103" t="s">
        <v>1229</v>
      </c>
      <c r="AT149" s="15" t="s">
        <v>66</v>
      </c>
      <c r="AU149" s="11" t="s">
        <v>868</v>
      </c>
      <c r="AV149" s="86" t="s">
        <v>1181</v>
      </c>
      <c r="AX149" s="11" t="s">
        <v>94</v>
      </c>
      <c r="AY149" s="11" t="s">
        <v>59</v>
      </c>
      <c r="AZ149" s="11" t="s">
        <v>1043</v>
      </c>
      <c r="BC149" s="12">
        <v>45952.383731392452</v>
      </c>
      <c r="BD149" s="12">
        <v>45952.391475185927</v>
      </c>
      <c r="BE149" s="12">
        <v>45952.39085655602</v>
      </c>
    </row>
    <row r="150" spans="1:58" ht="15" customHeight="1" x14ac:dyDescent="0.3">
      <c r="A150" s="141">
        <v>149</v>
      </c>
      <c r="B150" s="39" t="s">
        <v>1177</v>
      </c>
      <c r="C150" s="95" t="s">
        <v>1177</v>
      </c>
      <c r="D150" s="95" t="s">
        <v>1177</v>
      </c>
      <c r="E150" s="95" t="s">
        <v>1177</v>
      </c>
      <c r="F150" s="95" t="s">
        <v>1177</v>
      </c>
      <c r="G150" s="95" t="s">
        <v>1177</v>
      </c>
      <c r="H150" s="95" t="s">
        <v>1177</v>
      </c>
      <c r="I150" s="95" t="s">
        <v>1177</v>
      </c>
      <c r="J150" s="95" t="s">
        <v>1177</v>
      </c>
      <c r="K150" s="95" t="s">
        <v>1177</v>
      </c>
      <c r="L150" s="95" t="s">
        <v>1177</v>
      </c>
      <c r="M150" s="95" t="s">
        <v>1177</v>
      </c>
      <c r="N150" s="95" t="s">
        <v>1177</v>
      </c>
      <c r="O150" s="95" t="s">
        <v>1177</v>
      </c>
      <c r="P150" s="95" t="s">
        <v>1177</v>
      </c>
      <c r="Q150" s="95" t="s">
        <v>1177</v>
      </c>
      <c r="R150" s="95" t="s">
        <v>1177</v>
      </c>
      <c r="S150" s="95" t="s">
        <v>1177</v>
      </c>
      <c r="T150" s="27" t="s">
        <v>212</v>
      </c>
      <c r="U150" s="102" t="s">
        <v>1231</v>
      </c>
      <c r="V150" s="102" t="s">
        <v>1229</v>
      </c>
      <c r="W150" s="102" t="s">
        <v>1231</v>
      </c>
      <c r="X150" s="102" t="s">
        <v>1231</v>
      </c>
      <c r="Y150" s="103" t="s">
        <v>1233</v>
      </c>
      <c r="Z150" s="29" t="s">
        <v>212</v>
      </c>
      <c r="AA150" s="104" t="s">
        <v>1247</v>
      </c>
      <c r="AB150" s="105" t="s">
        <v>1232</v>
      </c>
      <c r="AC150" s="105" t="s">
        <v>1232</v>
      </c>
      <c r="AD150" s="18" t="s">
        <v>63</v>
      </c>
      <c r="AE150" s="18" t="s">
        <v>73</v>
      </c>
      <c r="AI150" s="102" t="s">
        <v>1231</v>
      </c>
      <c r="AJ150" s="95" t="s">
        <v>1231</v>
      </c>
      <c r="AN150" s="7" t="s">
        <v>61</v>
      </c>
      <c r="AQ150" s="103" t="s">
        <v>1229</v>
      </c>
      <c r="AR150" s="103" t="s">
        <v>1231</v>
      </c>
      <c r="AS150" s="83" t="s">
        <v>338</v>
      </c>
      <c r="AT150" s="15" t="s">
        <v>66</v>
      </c>
      <c r="AU150" s="11" t="s">
        <v>155</v>
      </c>
      <c r="AV150" s="86" t="s">
        <v>1180</v>
      </c>
      <c r="AX150" s="11" t="s">
        <v>94</v>
      </c>
      <c r="AY150" s="11" t="s">
        <v>60</v>
      </c>
      <c r="AZ150" s="11" t="s">
        <v>339</v>
      </c>
      <c r="BA150" s="11">
        <v>779860133</v>
      </c>
      <c r="BC150" s="12">
        <v>45952.383893642051</v>
      </c>
      <c r="BD150" s="12">
        <v>45952.391531478148</v>
      </c>
      <c r="BE150" s="12">
        <v>45952.389726126246</v>
      </c>
    </row>
    <row r="151" spans="1:58" ht="15" customHeight="1" x14ac:dyDescent="0.3">
      <c r="A151" s="141">
        <v>150</v>
      </c>
      <c r="B151" s="39" t="s">
        <v>1177</v>
      </c>
      <c r="C151" s="95" t="s">
        <v>1177</v>
      </c>
      <c r="D151" s="95" t="s">
        <v>1179</v>
      </c>
      <c r="E151" s="95" t="s">
        <v>1177</v>
      </c>
      <c r="F151" s="95" t="s">
        <v>1177</v>
      </c>
      <c r="G151" s="95" t="s">
        <v>1177</v>
      </c>
      <c r="H151" s="95" t="s">
        <v>1177</v>
      </c>
      <c r="I151" s="95" t="s">
        <v>1177</v>
      </c>
      <c r="J151" s="95" t="s">
        <v>1177</v>
      </c>
      <c r="K151" s="95" t="s">
        <v>1177</v>
      </c>
      <c r="L151" s="95" t="s">
        <v>1177</v>
      </c>
      <c r="M151" s="95" t="s">
        <v>1179</v>
      </c>
      <c r="N151" s="95" t="s">
        <v>1179</v>
      </c>
      <c r="O151" s="95" t="s">
        <v>1177</v>
      </c>
      <c r="P151" s="95" t="s">
        <v>1193</v>
      </c>
      <c r="Q151" s="95" t="s">
        <v>1179</v>
      </c>
      <c r="R151" s="95" t="s">
        <v>1179</v>
      </c>
      <c r="S151" s="95" t="s">
        <v>1177</v>
      </c>
      <c r="U151" s="102" t="s">
        <v>1231</v>
      </c>
      <c r="V151" s="102" t="s">
        <v>1231</v>
      </c>
      <c r="W151" s="102" t="s">
        <v>1231</v>
      </c>
      <c r="X151" s="102" t="s">
        <v>1231</v>
      </c>
      <c r="Y151" s="103" t="s">
        <v>1236</v>
      </c>
      <c r="AA151" s="104" t="s">
        <v>1244</v>
      </c>
      <c r="AB151" s="105" t="s">
        <v>1231</v>
      </c>
      <c r="AC151" s="105" t="s">
        <v>1231</v>
      </c>
      <c r="AD151" s="18" t="s">
        <v>63</v>
      </c>
      <c r="AI151" s="102" t="s">
        <v>1231</v>
      </c>
      <c r="AJ151" s="95" t="s">
        <v>1231</v>
      </c>
      <c r="AN151" s="7" t="s">
        <v>61</v>
      </c>
      <c r="AQ151" s="103" t="s">
        <v>1231</v>
      </c>
      <c r="AR151" s="103" t="s">
        <v>1231</v>
      </c>
      <c r="AT151" s="15" t="s">
        <v>66</v>
      </c>
      <c r="AU151" s="11" t="s">
        <v>868</v>
      </c>
      <c r="AV151" s="86" t="s">
        <v>1181</v>
      </c>
      <c r="AX151" s="11" t="s">
        <v>94</v>
      </c>
      <c r="AY151" s="11" t="s">
        <v>60</v>
      </c>
      <c r="AZ151" s="11" t="s">
        <v>1044</v>
      </c>
      <c r="BA151" s="11">
        <v>169637033</v>
      </c>
      <c r="BC151" s="12">
        <v>45952.383746577667</v>
      </c>
      <c r="BD151" s="12">
        <v>45952.391600312651</v>
      </c>
      <c r="BE151" s="12">
        <v>45952.391210647038</v>
      </c>
    </row>
    <row r="152" spans="1:58" ht="15" customHeight="1" x14ac:dyDescent="0.3">
      <c r="A152" s="141">
        <v>151</v>
      </c>
      <c r="B152" s="7" t="s">
        <v>1179</v>
      </c>
      <c r="C152" s="95" t="s">
        <v>1177</v>
      </c>
      <c r="D152" s="95" t="s">
        <v>1179</v>
      </c>
      <c r="E152" s="95" t="s">
        <v>1177</v>
      </c>
      <c r="F152" s="95" t="s">
        <v>1177</v>
      </c>
      <c r="G152" s="95" t="s">
        <v>1177</v>
      </c>
      <c r="H152" s="95" t="s">
        <v>1177</v>
      </c>
      <c r="I152" s="99" t="s">
        <v>1179</v>
      </c>
      <c r="J152" s="95" t="s">
        <v>1179</v>
      </c>
      <c r="K152" s="95" t="s">
        <v>1177</v>
      </c>
      <c r="L152" s="95" t="s">
        <v>1193</v>
      </c>
      <c r="M152" s="95" t="s">
        <v>1179</v>
      </c>
      <c r="N152" s="95" t="s">
        <v>1179</v>
      </c>
      <c r="O152" s="95" t="s">
        <v>1177</v>
      </c>
      <c r="P152" s="95" t="s">
        <v>1177</v>
      </c>
      <c r="Q152" s="95" t="s">
        <v>1177</v>
      </c>
      <c r="R152" s="95" t="s">
        <v>1179</v>
      </c>
      <c r="S152" s="95" t="s">
        <v>1179</v>
      </c>
      <c r="U152" s="102" t="s">
        <v>1229</v>
      </c>
      <c r="V152" s="102" t="s">
        <v>1231</v>
      </c>
      <c r="W152" s="102" t="s">
        <v>1231</v>
      </c>
      <c r="X152" s="102" t="s">
        <v>1230</v>
      </c>
      <c r="Y152" s="103" t="s">
        <v>1233</v>
      </c>
      <c r="AA152" s="104" t="s">
        <v>1246</v>
      </c>
      <c r="AB152" s="105" t="s">
        <v>1231</v>
      </c>
      <c r="AC152" s="105" t="s">
        <v>1229</v>
      </c>
      <c r="AE152" s="18" t="s">
        <v>73</v>
      </c>
      <c r="AI152" s="102" t="s">
        <v>1230</v>
      </c>
      <c r="AJ152" s="95" t="s">
        <v>1231</v>
      </c>
      <c r="AO152" s="37" t="s">
        <v>121</v>
      </c>
      <c r="AP152" s="24" t="s">
        <v>1045</v>
      </c>
      <c r="AQ152" s="103" t="s">
        <v>1231</v>
      </c>
      <c r="AR152" s="103" t="s">
        <v>1229</v>
      </c>
      <c r="AT152" s="15" t="s">
        <v>66</v>
      </c>
      <c r="AU152" s="11" t="s">
        <v>868</v>
      </c>
      <c r="AV152" s="86" t="s">
        <v>1181</v>
      </c>
      <c r="AX152" s="11" t="s">
        <v>94</v>
      </c>
      <c r="AY152" s="11" t="s">
        <v>59</v>
      </c>
      <c r="AZ152" s="11" t="s">
        <v>1046</v>
      </c>
      <c r="BC152" s="12">
        <v>45952.384156302869</v>
      </c>
      <c r="BD152" s="12">
        <v>45952.391665466472</v>
      </c>
      <c r="BE152" s="12">
        <v>45952.391499408353</v>
      </c>
    </row>
    <row r="153" spans="1:58" ht="15" customHeight="1" x14ac:dyDescent="0.3">
      <c r="A153" s="141">
        <v>152</v>
      </c>
      <c r="B153" s="39" t="s">
        <v>1177</v>
      </c>
      <c r="C153" s="95" t="s">
        <v>1177</v>
      </c>
      <c r="D153" s="95" t="s">
        <v>1177</v>
      </c>
      <c r="E153" s="95" t="s">
        <v>1177</v>
      </c>
      <c r="F153" s="95" t="s">
        <v>1177</v>
      </c>
      <c r="G153" s="95" t="s">
        <v>1177</v>
      </c>
      <c r="H153" s="95" t="s">
        <v>1177</v>
      </c>
      <c r="I153" s="95" t="s">
        <v>1177</v>
      </c>
      <c r="J153" s="95" t="s">
        <v>1177</v>
      </c>
      <c r="K153" s="95" t="s">
        <v>1177</v>
      </c>
      <c r="L153" s="95" t="s">
        <v>1177</v>
      </c>
      <c r="M153" s="95" t="s">
        <v>1177</v>
      </c>
      <c r="N153" s="95" t="s">
        <v>1177</v>
      </c>
      <c r="O153" s="95" t="s">
        <v>1177</v>
      </c>
      <c r="P153" s="95" t="s">
        <v>1177</v>
      </c>
      <c r="Q153" s="95" t="s">
        <v>1177</v>
      </c>
      <c r="R153" s="95" t="s">
        <v>1177</v>
      </c>
      <c r="S153" s="95" t="s">
        <v>1177</v>
      </c>
      <c r="T153" s="27" t="s">
        <v>104</v>
      </c>
      <c r="U153" s="102" t="s">
        <v>1229</v>
      </c>
      <c r="V153" s="102" t="s">
        <v>1229</v>
      </c>
      <c r="W153" s="102" t="s">
        <v>1231</v>
      </c>
      <c r="X153" s="102" t="s">
        <v>1231</v>
      </c>
      <c r="Y153" s="103" t="s">
        <v>1233</v>
      </c>
      <c r="Z153" s="21" t="s">
        <v>104</v>
      </c>
      <c r="AA153" s="104" t="s">
        <v>1246</v>
      </c>
      <c r="AB153" s="105" t="s">
        <v>1229</v>
      </c>
      <c r="AC153" s="105" t="s">
        <v>1229</v>
      </c>
      <c r="AD153" s="18" t="s">
        <v>63</v>
      </c>
      <c r="AI153" s="102" t="s">
        <v>1231</v>
      </c>
      <c r="AJ153" s="95" t="s">
        <v>1231</v>
      </c>
      <c r="AK153" s="7" t="s">
        <v>99</v>
      </c>
      <c r="AQ153" s="103" t="s">
        <v>1229</v>
      </c>
      <c r="AR153" s="103" t="s">
        <v>1231</v>
      </c>
      <c r="AS153" s="83" t="s">
        <v>104</v>
      </c>
      <c r="AT153" s="15" t="s">
        <v>66</v>
      </c>
      <c r="AU153" s="11" t="s">
        <v>868</v>
      </c>
      <c r="AV153" s="86" t="s">
        <v>1181</v>
      </c>
      <c r="AX153" s="11" t="s">
        <v>94</v>
      </c>
      <c r="AY153" s="11" t="s">
        <v>60</v>
      </c>
      <c r="AZ153" s="11" t="s">
        <v>950</v>
      </c>
      <c r="BA153" s="11">
        <v>39560102</v>
      </c>
      <c r="BC153" s="12">
        <v>45952.38365595595</v>
      </c>
      <c r="BD153" s="12">
        <v>45952.391872107582</v>
      </c>
      <c r="BE153" s="12">
        <v>45952.391599424227</v>
      </c>
    </row>
    <row r="154" spans="1:58" ht="15" customHeight="1" x14ac:dyDescent="0.3">
      <c r="A154" s="141">
        <v>153</v>
      </c>
      <c r="B154" s="7" t="s">
        <v>1179</v>
      </c>
      <c r="C154" s="39" t="s">
        <v>1179</v>
      </c>
      <c r="D154" s="95" t="s">
        <v>1177</v>
      </c>
      <c r="E154" s="39" t="s">
        <v>1179</v>
      </c>
      <c r="F154" s="95" t="s">
        <v>1177</v>
      </c>
      <c r="G154" s="95" t="s">
        <v>1177</v>
      </c>
      <c r="H154" s="95" t="s">
        <v>1178</v>
      </c>
      <c r="I154" s="95" t="s">
        <v>1178</v>
      </c>
      <c r="J154" s="95" t="s">
        <v>1179</v>
      </c>
      <c r="K154" s="95" t="s">
        <v>1179</v>
      </c>
      <c r="L154" s="95" t="s">
        <v>1179</v>
      </c>
      <c r="M154" s="95" t="s">
        <v>1178</v>
      </c>
      <c r="N154" s="95" t="s">
        <v>1177</v>
      </c>
      <c r="O154" s="95" t="s">
        <v>1179</v>
      </c>
      <c r="P154" s="95" t="s">
        <v>1178</v>
      </c>
      <c r="Q154" s="95" t="s">
        <v>1179</v>
      </c>
      <c r="R154" s="95" t="s">
        <v>1179</v>
      </c>
      <c r="S154" s="95" t="s">
        <v>1178</v>
      </c>
      <c r="U154" s="102" t="s">
        <v>1229</v>
      </c>
      <c r="V154" s="102" t="s">
        <v>1231</v>
      </c>
      <c r="W154" s="102" t="s">
        <v>1230</v>
      </c>
      <c r="X154" s="102" t="s">
        <v>1230</v>
      </c>
      <c r="Y154" s="103" t="s">
        <v>1233</v>
      </c>
      <c r="AA154" s="104" t="s">
        <v>1244</v>
      </c>
      <c r="AB154" s="105" t="s">
        <v>1229</v>
      </c>
      <c r="AC154" s="105" t="s">
        <v>1231</v>
      </c>
      <c r="AD154" s="18" t="s">
        <v>63</v>
      </c>
      <c r="AI154" s="102" t="s">
        <v>1230</v>
      </c>
      <c r="AJ154" s="95" t="s">
        <v>1231</v>
      </c>
      <c r="AN154" s="7" t="s">
        <v>61</v>
      </c>
      <c r="AQ154" s="103" t="s">
        <v>1231</v>
      </c>
      <c r="AR154" s="103" t="s">
        <v>1229</v>
      </c>
      <c r="AT154" s="15" t="s">
        <v>66</v>
      </c>
      <c r="AU154" s="11" t="s">
        <v>868</v>
      </c>
      <c r="AV154" s="86" t="s">
        <v>1181</v>
      </c>
      <c r="AX154" s="11" t="s">
        <v>94</v>
      </c>
      <c r="AY154" s="11" t="s">
        <v>59</v>
      </c>
      <c r="AZ154" s="11" t="s">
        <v>1047</v>
      </c>
      <c r="BC154" s="12">
        <v>45952.384253284399</v>
      </c>
      <c r="BD154" s="12">
        <v>45952.392308404691</v>
      </c>
      <c r="BE154" s="12">
        <v>45952.392148162617</v>
      </c>
    </row>
    <row r="155" spans="1:58" ht="15" customHeight="1" x14ac:dyDescent="0.3">
      <c r="A155" s="141">
        <v>154</v>
      </c>
      <c r="B155" s="39" t="s">
        <v>1177</v>
      </c>
      <c r="C155" s="95" t="s">
        <v>1177</v>
      </c>
      <c r="D155" s="95" t="s">
        <v>1177</v>
      </c>
      <c r="E155" s="95" t="s">
        <v>1193</v>
      </c>
      <c r="F155" s="95" t="s">
        <v>1177</v>
      </c>
      <c r="G155" s="95" t="s">
        <v>1177</v>
      </c>
      <c r="H155" s="95" t="s">
        <v>1177</v>
      </c>
      <c r="I155" s="95" t="s">
        <v>1177</v>
      </c>
      <c r="J155" s="95" t="s">
        <v>1177</v>
      </c>
      <c r="K155" s="95" t="s">
        <v>1177</v>
      </c>
      <c r="L155" s="95" t="s">
        <v>1177</v>
      </c>
      <c r="M155" s="95" t="s">
        <v>1177</v>
      </c>
      <c r="N155" s="95" t="s">
        <v>1177</v>
      </c>
      <c r="O155" s="95" t="s">
        <v>1177</v>
      </c>
      <c r="P155" s="95" t="s">
        <v>1177</v>
      </c>
      <c r="Q155" s="95" t="s">
        <v>1177</v>
      </c>
      <c r="R155" s="95" t="s">
        <v>1177</v>
      </c>
      <c r="S155" s="95" t="s">
        <v>1177</v>
      </c>
      <c r="T155" s="27" t="s">
        <v>1048</v>
      </c>
      <c r="U155" s="102" t="s">
        <v>1229</v>
      </c>
      <c r="V155" s="102" t="s">
        <v>1229</v>
      </c>
      <c r="W155" s="102" t="s">
        <v>1231</v>
      </c>
      <c r="X155" s="102" t="s">
        <v>1231</v>
      </c>
      <c r="Y155" s="103" t="s">
        <v>1233</v>
      </c>
      <c r="Z155" s="21" t="s">
        <v>147</v>
      </c>
      <c r="AA155" s="104" t="s">
        <v>1243</v>
      </c>
      <c r="AB155" s="105" t="s">
        <v>1229</v>
      </c>
      <c r="AC155" s="105" t="s">
        <v>1229</v>
      </c>
      <c r="AD155" s="18" t="s">
        <v>63</v>
      </c>
      <c r="AH155" s="35" t="s">
        <v>1049</v>
      </c>
      <c r="AI155" s="102" t="s">
        <v>1229</v>
      </c>
      <c r="AJ155" s="95" t="s">
        <v>1231</v>
      </c>
      <c r="AK155" s="7" t="s">
        <v>99</v>
      </c>
      <c r="AL155" s="7" t="s">
        <v>80</v>
      </c>
      <c r="AQ155" s="103" t="s">
        <v>1229</v>
      </c>
      <c r="AR155" s="103" t="s">
        <v>1231</v>
      </c>
      <c r="AT155" s="15" t="s">
        <v>66</v>
      </c>
      <c r="AU155" s="11" t="s">
        <v>868</v>
      </c>
      <c r="AV155" s="86" t="s">
        <v>1181</v>
      </c>
      <c r="AX155" s="11" t="s">
        <v>186</v>
      </c>
      <c r="AY155" s="11" t="s">
        <v>60</v>
      </c>
      <c r="AZ155" s="11" t="s">
        <v>1050</v>
      </c>
      <c r="BA155" s="11">
        <v>699314949</v>
      </c>
      <c r="BC155" s="12">
        <v>45952.386334853232</v>
      </c>
      <c r="BD155" s="12">
        <v>45952.392316440433</v>
      </c>
      <c r="BE155" s="12">
        <v>45952.392143907011</v>
      </c>
    </row>
    <row r="156" spans="1:58" ht="15" customHeight="1" x14ac:dyDescent="0.3">
      <c r="A156" s="141">
        <v>155</v>
      </c>
      <c r="B156" s="95" t="s">
        <v>1177</v>
      </c>
      <c r="C156" s="95" t="s">
        <v>1179</v>
      </c>
      <c r="D156" s="95" t="s">
        <v>1179</v>
      </c>
      <c r="E156" s="95" t="s">
        <v>1177</v>
      </c>
      <c r="F156" s="95" t="s">
        <v>1179</v>
      </c>
      <c r="G156" s="95" t="s">
        <v>1177</v>
      </c>
      <c r="H156" s="95" t="s">
        <v>1177</v>
      </c>
      <c r="I156" s="99" t="s">
        <v>1179</v>
      </c>
      <c r="J156" s="95" t="s">
        <v>1178</v>
      </c>
      <c r="K156" s="95" t="s">
        <v>1179</v>
      </c>
      <c r="L156" s="95" t="s">
        <v>1177</v>
      </c>
      <c r="M156" s="95" t="s">
        <v>1177</v>
      </c>
      <c r="N156" s="95" t="s">
        <v>1177</v>
      </c>
      <c r="O156" s="95" t="s">
        <v>1178</v>
      </c>
      <c r="P156" s="95" t="s">
        <v>1177</v>
      </c>
      <c r="Q156" s="95" t="s">
        <v>1179</v>
      </c>
      <c r="R156" s="95" t="s">
        <v>1177</v>
      </c>
      <c r="S156" s="95" t="s">
        <v>1177</v>
      </c>
      <c r="T156" s="25" t="s">
        <v>972</v>
      </c>
      <c r="U156" s="102" t="s">
        <v>1229</v>
      </c>
      <c r="V156" s="102" t="s">
        <v>1231</v>
      </c>
      <c r="W156" s="102" t="s">
        <v>1231</v>
      </c>
      <c r="X156" s="102" t="s">
        <v>1230</v>
      </c>
      <c r="Y156" s="103" t="s">
        <v>1233</v>
      </c>
      <c r="Z156" s="10" t="s">
        <v>973</v>
      </c>
      <c r="AA156" s="104" t="s">
        <v>1243</v>
      </c>
      <c r="AB156" s="105" t="s">
        <v>1229</v>
      </c>
      <c r="AC156" s="105" t="s">
        <v>1229</v>
      </c>
      <c r="AD156" s="18" t="s">
        <v>63</v>
      </c>
      <c r="AI156" s="102" t="s">
        <v>1229</v>
      </c>
      <c r="AJ156" s="95" t="s">
        <v>1231</v>
      </c>
      <c r="AL156" s="7" t="s">
        <v>80</v>
      </c>
      <c r="AQ156" s="103" t="s">
        <v>1231</v>
      </c>
      <c r="AR156" s="103" t="s">
        <v>1231</v>
      </c>
      <c r="AS156" s="33" t="s">
        <v>974</v>
      </c>
      <c r="AT156" s="15" t="s">
        <v>66</v>
      </c>
      <c r="AU156" s="11" t="s">
        <v>868</v>
      </c>
      <c r="AV156" s="86" t="s">
        <v>1181</v>
      </c>
      <c r="AX156" s="11" t="s">
        <v>94</v>
      </c>
      <c r="AY156" s="11" t="s">
        <v>59</v>
      </c>
      <c r="AZ156" s="11" t="s">
        <v>975</v>
      </c>
      <c r="BC156" s="12">
        <v>45952.382411738843</v>
      </c>
      <c r="BD156" s="12">
        <v>45952.39263166309</v>
      </c>
      <c r="BE156" s="12">
        <v>45952.392477008267</v>
      </c>
    </row>
    <row r="157" spans="1:58" ht="15" customHeight="1" x14ac:dyDescent="0.3">
      <c r="A157" s="140">
        <v>156</v>
      </c>
      <c r="B157" s="95" t="s">
        <v>1179</v>
      </c>
      <c r="C157" s="95" t="s">
        <v>1179</v>
      </c>
      <c r="D157" s="95" t="s">
        <v>1179</v>
      </c>
      <c r="E157" s="95" t="s">
        <v>1179</v>
      </c>
      <c r="F157" s="95" t="s">
        <v>1179</v>
      </c>
      <c r="G157" s="95" t="s">
        <v>1179</v>
      </c>
      <c r="H157" s="95" t="s">
        <v>1179</v>
      </c>
      <c r="I157" s="99" t="s">
        <v>1179</v>
      </c>
      <c r="J157" s="95" t="s">
        <v>1179</v>
      </c>
      <c r="K157" s="95" t="s">
        <v>1179</v>
      </c>
      <c r="L157" s="95" t="s">
        <v>1179</v>
      </c>
      <c r="M157" s="95" t="s">
        <v>1179</v>
      </c>
      <c r="N157" s="95" t="s">
        <v>1179</v>
      </c>
      <c r="O157" s="95" t="s">
        <v>1193</v>
      </c>
      <c r="P157" s="95" t="s">
        <v>1193</v>
      </c>
      <c r="Q157" s="95" t="s">
        <v>1193</v>
      </c>
      <c r="R157" s="95" t="s">
        <v>1177</v>
      </c>
      <c r="S157" s="95" t="s">
        <v>1177</v>
      </c>
      <c r="T157" s="56"/>
      <c r="U157" s="102" t="s">
        <v>1229</v>
      </c>
      <c r="V157" s="102" t="s">
        <v>1229</v>
      </c>
      <c r="W157" s="102" t="s">
        <v>1229</v>
      </c>
      <c r="X157" s="102" t="s">
        <v>1229</v>
      </c>
      <c r="Y157" s="103" t="s">
        <v>1233</v>
      </c>
      <c r="Z157" s="58"/>
      <c r="AA157" s="104" t="s">
        <v>1248</v>
      </c>
      <c r="AB157" s="105" t="s">
        <v>1231</v>
      </c>
      <c r="AC157" s="105" t="s">
        <v>1231</v>
      </c>
      <c r="AD157" s="59"/>
      <c r="AE157" s="59"/>
      <c r="AF157" s="60" t="s">
        <v>79</v>
      </c>
      <c r="AG157" s="60"/>
      <c r="AH157" s="61"/>
      <c r="AI157" s="102" t="s">
        <v>1231</v>
      </c>
      <c r="AJ157" s="95" t="s">
        <v>1231</v>
      </c>
      <c r="AK157" s="57"/>
      <c r="AL157" s="57"/>
      <c r="AM157" s="62"/>
      <c r="AN157" s="57" t="s">
        <v>61</v>
      </c>
      <c r="AO157" s="63"/>
      <c r="AP157" s="82"/>
      <c r="AQ157" s="103" t="s">
        <v>1229</v>
      </c>
      <c r="AR157" s="103" t="s">
        <v>1229</v>
      </c>
      <c r="AS157" s="61"/>
      <c r="AT157" s="65" t="s">
        <v>76</v>
      </c>
      <c r="AU157" s="64" t="s">
        <v>868</v>
      </c>
      <c r="AV157" s="86" t="s">
        <v>1181</v>
      </c>
      <c r="AW157" s="66"/>
      <c r="AX157" s="64" t="s">
        <v>94</v>
      </c>
      <c r="AY157" s="64" t="s">
        <v>60</v>
      </c>
      <c r="AZ157" s="64" t="s">
        <v>1138</v>
      </c>
      <c r="BA157" s="64">
        <v>64447446</v>
      </c>
      <c r="BB157" s="64"/>
      <c r="BC157" s="67">
        <v>45952.387323148723</v>
      </c>
      <c r="BD157" s="67">
        <v>45952.392788774952</v>
      </c>
      <c r="BE157" s="67">
        <v>45952.392716171787</v>
      </c>
      <c r="BF157" s="64"/>
    </row>
    <row r="158" spans="1:58" ht="15" customHeight="1" x14ac:dyDescent="0.3">
      <c r="A158" s="141">
        <v>157</v>
      </c>
      <c r="B158" s="39" t="s">
        <v>1177</v>
      </c>
      <c r="C158" s="95" t="s">
        <v>1177</v>
      </c>
      <c r="D158" s="95" t="s">
        <v>1177</v>
      </c>
      <c r="E158" s="95" t="s">
        <v>1177</v>
      </c>
      <c r="F158" s="95" t="s">
        <v>1177</v>
      </c>
      <c r="G158" s="95" t="s">
        <v>1177</v>
      </c>
      <c r="H158" s="95" t="s">
        <v>1177</v>
      </c>
      <c r="I158" s="95" t="s">
        <v>1177</v>
      </c>
      <c r="J158" s="95" t="s">
        <v>1177</v>
      </c>
      <c r="K158" s="95" t="s">
        <v>1177</v>
      </c>
      <c r="L158" s="95" t="s">
        <v>1177</v>
      </c>
      <c r="M158" s="95" t="s">
        <v>1177</v>
      </c>
      <c r="N158" s="95" t="s">
        <v>1177</v>
      </c>
      <c r="O158" s="95" t="s">
        <v>1177</v>
      </c>
      <c r="P158" s="95" t="s">
        <v>1177</v>
      </c>
      <c r="Q158" s="95" t="s">
        <v>1177</v>
      </c>
      <c r="R158" s="95" t="s">
        <v>1177</v>
      </c>
      <c r="S158" s="95" t="s">
        <v>1177</v>
      </c>
      <c r="T158" s="27" t="s">
        <v>104</v>
      </c>
      <c r="U158" s="102" t="s">
        <v>1229</v>
      </c>
      <c r="V158" s="102" t="s">
        <v>1229</v>
      </c>
      <c r="W158" s="102" t="s">
        <v>1229</v>
      </c>
      <c r="X158" s="102" t="s">
        <v>1231</v>
      </c>
      <c r="Y158" s="103" t="s">
        <v>1233</v>
      </c>
      <c r="Z158" s="21" t="s">
        <v>104</v>
      </c>
      <c r="AA158" s="104" t="s">
        <v>1246</v>
      </c>
      <c r="AB158" s="105" t="s">
        <v>1229</v>
      </c>
      <c r="AC158" s="105" t="s">
        <v>1229</v>
      </c>
      <c r="AD158" s="18" t="s">
        <v>63</v>
      </c>
      <c r="AI158" s="102" t="s">
        <v>1231</v>
      </c>
      <c r="AJ158" s="95" t="s">
        <v>1229</v>
      </c>
      <c r="AK158" s="7" t="s">
        <v>99</v>
      </c>
      <c r="AQ158" s="103" t="s">
        <v>1231</v>
      </c>
      <c r="AR158" s="103" t="s">
        <v>1231</v>
      </c>
      <c r="AT158" s="15" t="s">
        <v>66</v>
      </c>
      <c r="AU158" s="11" t="s">
        <v>868</v>
      </c>
      <c r="AV158" s="86" t="s">
        <v>1181</v>
      </c>
      <c r="AX158" s="11" t="s">
        <v>94</v>
      </c>
      <c r="AY158" s="11" t="s">
        <v>60</v>
      </c>
      <c r="AZ158" s="11" t="s">
        <v>1051</v>
      </c>
      <c r="BA158" s="11">
        <v>538156444</v>
      </c>
      <c r="BC158" s="12">
        <v>45952.38443527362</v>
      </c>
      <c r="BD158" s="12">
        <v>45952.392969161963</v>
      </c>
      <c r="BE158" s="12">
        <v>45952.392329536618</v>
      </c>
    </row>
    <row r="159" spans="1:58" ht="15" customHeight="1" x14ac:dyDescent="0.3">
      <c r="A159" s="141">
        <v>158</v>
      </c>
      <c r="B159" s="95" t="s">
        <v>1177</v>
      </c>
      <c r="C159" s="95" t="s">
        <v>1177</v>
      </c>
      <c r="D159" s="95" t="s">
        <v>1177</v>
      </c>
      <c r="E159" s="95" t="s">
        <v>1177</v>
      </c>
      <c r="F159" s="95" t="s">
        <v>1179</v>
      </c>
      <c r="G159" s="95" t="s">
        <v>1177</v>
      </c>
      <c r="H159" s="95" t="s">
        <v>1179</v>
      </c>
      <c r="I159" s="95" t="s">
        <v>1177</v>
      </c>
      <c r="J159" s="95" t="s">
        <v>1177</v>
      </c>
      <c r="K159" s="95" t="s">
        <v>1179</v>
      </c>
      <c r="L159" s="95" t="s">
        <v>1179</v>
      </c>
      <c r="M159" s="95" t="s">
        <v>1179</v>
      </c>
      <c r="N159" s="95" t="s">
        <v>1177</v>
      </c>
      <c r="O159" s="95" t="s">
        <v>1177</v>
      </c>
      <c r="P159" s="95" t="s">
        <v>1177</v>
      </c>
      <c r="Q159" s="95" t="s">
        <v>1179</v>
      </c>
      <c r="R159" s="95" t="s">
        <v>1179</v>
      </c>
      <c r="S159" s="95" t="s">
        <v>1179</v>
      </c>
      <c r="U159" s="102" t="s">
        <v>1231</v>
      </c>
      <c r="V159" s="102" t="s">
        <v>1229</v>
      </c>
      <c r="W159" s="102" t="s">
        <v>1231</v>
      </c>
      <c r="X159" s="102" t="s">
        <v>1229</v>
      </c>
      <c r="Y159" s="103" t="s">
        <v>1236</v>
      </c>
      <c r="AA159" s="104" t="s">
        <v>1243</v>
      </c>
      <c r="AB159" s="105" t="s">
        <v>1229</v>
      </c>
      <c r="AC159" s="105" t="s">
        <v>1229</v>
      </c>
      <c r="AD159" s="18" t="s">
        <v>63</v>
      </c>
      <c r="AI159" s="102" t="s">
        <v>1231</v>
      </c>
      <c r="AJ159" s="95" t="s">
        <v>1229</v>
      </c>
      <c r="AN159" s="7" t="s">
        <v>61</v>
      </c>
      <c r="AQ159" s="103" t="s">
        <v>1229</v>
      </c>
      <c r="AR159" s="103" t="s">
        <v>1229</v>
      </c>
      <c r="AT159" s="15" t="s">
        <v>66</v>
      </c>
      <c r="AU159" s="11" t="s">
        <v>868</v>
      </c>
      <c r="AV159" s="86" t="s">
        <v>1181</v>
      </c>
      <c r="AX159" s="11" t="s">
        <v>94</v>
      </c>
      <c r="AY159" s="11" t="s">
        <v>59</v>
      </c>
      <c r="AZ159" s="11" t="s">
        <v>1052</v>
      </c>
      <c r="BC159" s="12">
        <v>45952.384364850317</v>
      </c>
      <c r="BD159" s="12">
        <v>45952.393874954039</v>
      </c>
      <c r="BE159" s="12">
        <v>45952.393684993673</v>
      </c>
    </row>
    <row r="160" spans="1:58" ht="15" customHeight="1" x14ac:dyDescent="0.3">
      <c r="A160" s="141">
        <v>159</v>
      </c>
      <c r="B160" s="39" t="s">
        <v>1177</v>
      </c>
      <c r="C160" s="95" t="s">
        <v>1177</v>
      </c>
      <c r="D160" s="95" t="s">
        <v>1177</v>
      </c>
      <c r="E160" s="95" t="s">
        <v>1177</v>
      </c>
      <c r="F160" s="95" t="s">
        <v>1177</v>
      </c>
      <c r="G160" s="95" t="s">
        <v>1177</v>
      </c>
      <c r="H160" s="95" t="s">
        <v>1177</v>
      </c>
      <c r="I160" s="95" t="s">
        <v>1177</v>
      </c>
      <c r="J160" s="95" t="s">
        <v>1177</v>
      </c>
      <c r="K160" s="95" t="s">
        <v>1177</v>
      </c>
      <c r="L160" s="95" t="s">
        <v>1177</v>
      </c>
      <c r="M160" s="95" t="s">
        <v>1177</v>
      </c>
      <c r="N160" s="95" t="s">
        <v>1177</v>
      </c>
      <c r="O160" s="95" t="s">
        <v>1177</v>
      </c>
      <c r="P160" s="95" t="s">
        <v>1177</v>
      </c>
      <c r="Q160" s="95" t="s">
        <v>1177</v>
      </c>
      <c r="R160" s="95" t="s">
        <v>1177</v>
      </c>
      <c r="S160" s="95" t="s">
        <v>1177</v>
      </c>
      <c r="T160" s="27" t="s">
        <v>104</v>
      </c>
      <c r="U160" s="102" t="s">
        <v>1231</v>
      </c>
      <c r="V160" s="102" t="s">
        <v>1229</v>
      </c>
      <c r="W160" s="102" t="s">
        <v>1230</v>
      </c>
      <c r="X160" s="102" t="s">
        <v>1230</v>
      </c>
      <c r="Y160" s="103" t="s">
        <v>1233</v>
      </c>
      <c r="Z160" s="21" t="s">
        <v>104</v>
      </c>
      <c r="AA160" s="104" t="s">
        <v>1244</v>
      </c>
      <c r="AB160" s="105" t="s">
        <v>1231</v>
      </c>
      <c r="AC160" s="105" t="s">
        <v>1230</v>
      </c>
      <c r="AD160" s="18" t="s">
        <v>63</v>
      </c>
      <c r="AI160" s="102" t="s">
        <v>1230</v>
      </c>
      <c r="AJ160" s="95" t="s">
        <v>1231</v>
      </c>
      <c r="AM160" s="36" t="s">
        <v>64</v>
      </c>
      <c r="AQ160" s="103" t="s">
        <v>1231</v>
      </c>
      <c r="AR160" s="103" t="s">
        <v>1230</v>
      </c>
      <c r="AT160" s="15" t="s">
        <v>66</v>
      </c>
      <c r="AU160" s="11" t="s">
        <v>868</v>
      </c>
      <c r="AV160" s="86" t="s">
        <v>1181</v>
      </c>
      <c r="AX160" s="11" t="s">
        <v>94</v>
      </c>
      <c r="AY160" s="11" t="s">
        <v>59</v>
      </c>
      <c r="AZ160" s="11" t="s">
        <v>1053</v>
      </c>
      <c r="BC160" s="12">
        <v>45952.374853911067</v>
      </c>
      <c r="BD160" s="12">
        <v>45952.396474655543</v>
      </c>
      <c r="BE160" s="12">
        <v>45952.396279155408</v>
      </c>
    </row>
    <row r="161" spans="1:58" ht="15" customHeight="1" x14ac:dyDescent="0.3">
      <c r="A161" s="141">
        <v>160</v>
      </c>
      <c r="B161" s="7" t="s">
        <v>1179</v>
      </c>
      <c r="C161" s="95" t="s">
        <v>1177</v>
      </c>
      <c r="D161" s="95" t="s">
        <v>1177</v>
      </c>
      <c r="E161" s="95" t="s">
        <v>1177</v>
      </c>
      <c r="F161" s="95" t="s">
        <v>1177</v>
      </c>
      <c r="G161" s="95" t="s">
        <v>1177</v>
      </c>
      <c r="H161" s="95" t="s">
        <v>1177</v>
      </c>
      <c r="I161" s="99" t="s">
        <v>1179</v>
      </c>
      <c r="J161" s="95" t="s">
        <v>1177</v>
      </c>
      <c r="K161" s="95" t="s">
        <v>1177</v>
      </c>
      <c r="L161" s="95" t="s">
        <v>1179</v>
      </c>
      <c r="M161" s="95" t="s">
        <v>1177</v>
      </c>
      <c r="N161" s="95" t="s">
        <v>1179</v>
      </c>
      <c r="O161" s="95" t="s">
        <v>1179</v>
      </c>
      <c r="P161" s="95" t="s">
        <v>1177</v>
      </c>
      <c r="Q161" s="95" t="s">
        <v>1179</v>
      </c>
      <c r="R161" s="95" t="s">
        <v>1179</v>
      </c>
      <c r="S161" s="95" t="s">
        <v>1177</v>
      </c>
      <c r="U161" s="102" t="s">
        <v>1231</v>
      </c>
      <c r="V161" s="102" t="s">
        <v>1230</v>
      </c>
      <c r="W161" s="102" t="s">
        <v>1231</v>
      </c>
      <c r="X161" s="102" t="s">
        <v>1229</v>
      </c>
      <c r="Y161" s="103" t="s">
        <v>1234</v>
      </c>
      <c r="AA161" s="104" t="s">
        <v>1246</v>
      </c>
      <c r="AB161" s="105" t="s">
        <v>1231</v>
      </c>
      <c r="AC161" s="105" t="s">
        <v>1230</v>
      </c>
      <c r="AD161" s="18" t="s">
        <v>63</v>
      </c>
      <c r="AI161" s="102" t="s">
        <v>1231</v>
      </c>
      <c r="AJ161" s="95" t="s">
        <v>1229</v>
      </c>
      <c r="AL161" s="7" t="s">
        <v>80</v>
      </c>
      <c r="AQ161" s="103" t="s">
        <v>1231</v>
      </c>
      <c r="AR161" s="103" t="s">
        <v>1230</v>
      </c>
      <c r="AT161" s="15" t="s">
        <v>66</v>
      </c>
      <c r="AU161" s="11" t="s">
        <v>868</v>
      </c>
      <c r="AV161" s="86" t="s">
        <v>1181</v>
      </c>
      <c r="AX161" s="11" t="s">
        <v>94</v>
      </c>
      <c r="AY161" s="11" t="s">
        <v>60</v>
      </c>
      <c r="AZ161" s="11" t="s">
        <v>1054</v>
      </c>
      <c r="BA161" s="11">
        <v>402935322</v>
      </c>
      <c r="BC161" s="12">
        <v>45952.738567664273</v>
      </c>
      <c r="BD161" s="12">
        <v>45952.743976145503</v>
      </c>
      <c r="BE161" s="12">
        <v>45952.743812393906</v>
      </c>
    </row>
    <row r="162" spans="1:58" ht="15" customHeight="1" x14ac:dyDescent="0.3">
      <c r="A162" s="141">
        <v>161</v>
      </c>
      <c r="B162" s="39" t="s">
        <v>1177</v>
      </c>
      <c r="C162" s="95" t="s">
        <v>1177</v>
      </c>
      <c r="D162" s="95" t="s">
        <v>1177</v>
      </c>
      <c r="E162" s="95" t="s">
        <v>1177</v>
      </c>
      <c r="F162" s="95" t="s">
        <v>1177</v>
      </c>
      <c r="G162" s="95" t="s">
        <v>1177</v>
      </c>
      <c r="H162" s="95" t="s">
        <v>1177</v>
      </c>
      <c r="I162" s="95" t="s">
        <v>1177</v>
      </c>
      <c r="J162" s="95" t="s">
        <v>1177</v>
      </c>
      <c r="K162" s="95" t="s">
        <v>1177</v>
      </c>
      <c r="L162" s="95" t="s">
        <v>1177</v>
      </c>
      <c r="M162" s="95" t="s">
        <v>1179</v>
      </c>
      <c r="N162" s="95" t="s">
        <v>1179</v>
      </c>
      <c r="O162" s="95" t="s">
        <v>1177</v>
      </c>
      <c r="P162" s="95" t="s">
        <v>1177</v>
      </c>
      <c r="Q162" s="95" t="s">
        <v>1177</v>
      </c>
      <c r="R162" s="95" t="s">
        <v>1177</v>
      </c>
      <c r="S162" s="95" t="s">
        <v>1177</v>
      </c>
      <c r="U162" s="102" t="s">
        <v>1229</v>
      </c>
      <c r="V162" s="102" t="s">
        <v>1230</v>
      </c>
      <c r="W162" s="102" t="s">
        <v>1229</v>
      </c>
      <c r="X162" s="102" t="s">
        <v>1230</v>
      </c>
      <c r="Y162" s="103" t="s">
        <v>1233</v>
      </c>
      <c r="Z162" s="10" t="s">
        <v>1055</v>
      </c>
      <c r="AA162" s="104" t="s">
        <v>1243</v>
      </c>
      <c r="AB162" s="105" t="s">
        <v>1230</v>
      </c>
      <c r="AC162" s="105" t="s">
        <v>1229</v>
      </c>
      <c r="AE162" s="18" t="s">
        <v>73</v>
      </c>
      <c r="AI162" s="102" t="s">
        <v>1229</v>
      </c>
      <c r="AJ162" s="95" t="s">
        <v>1229</v>
      </c>
      <c r="AM162" s="36" t="s">
        <v>64</v>
      </c>
      <c r="AQ162" s="103" t="s">
        <v>1229</v>
      </c>
      <c r="AR162" s="103" t="s">
        <v>1229</v>
      </c>
      <c r="AT162" s="15" t="s">
        <v>66</v>
      </c>
      <c r="AU162" s="11" t="s">
        <v>868</v>
      </c>
      <c r="AV162" s="86" t="s">
        <v>1181</v>
      </c>
      <c r="AX162" s="11" t="s">
        <v>94</v>
      </c>
      <c r="AY162" s="11" t="s">
        <v>59</v>
      </c>
      <c r="AZ162" s="11" t="s">
        <v>1056</v>
      </c>
      <c r="BC162" s="12">
        <v>45952.765606876703</v>
      </c>
      <c r="BD162" s="12">
        <v>45952.776083928453</v>
      </c>
      <c r="BE162" s="12">
        <v>45952.775896081723</v>
      </c>
    </row>
    <row r="163" spans="1:58" ht="15" customHeight="1" x14ac:dyDescent="0.3">
      <c r="A163" s="38">
        <v>162</v>
      </c>
      <c r="B163" s="39" t="s">
        <v>1177</v>
      </c>
      <c r="C163" s="95" t="s">
        <v>1177</v>
      </c>
      <c r="D163" s="95" t="s">
        <v>1177</v>
      </c>
      <c r="E163" s="95" t="s">
        <v>1177</v>
      </c>
      <c r="F163" s="95" t="s">
        <v>1177</v>
      </c>
      <c r="G163" s="95" t="s">
        <v>1177</v>
      </c>
      <c r="H163" s="95" t="s">
        <v>1177</v>
      </c>
      <c r="I163" s="95" t="s">
        <v>1177</v>
      </c>
      <c r="J163" s="95" t="s">
        <v>1177</v>
      </c>
      <c r="K163" s="95" t="s">
        <v>1177</v>
      </c>
      <c r="L163" s="95" t="s">
        <v>1177</v>
      </c>
      <c r="M163" s="95" t="s">
        <v>1177</v>
      </c>
      <c r="N163" s="95" t="s">
        <v>1177</v>
      </c>
      <c r="O163" s="95" t="s">
        <v>1177</v>
      </c>
      <c r="P163" s="95" t="s">
        <v>1177</v>
      </c>
      <c r="Q163" s="95" t="s">
        <v>1177</v>
      </c>
      <c r="R163" s="95" t="s">
        <v>1177</v>
      </c>
      <c r="S163" s="95" t="s">
        <v>1177</v>
      </c>
      <c r="T163" s="40" t="s">
        <v>842</v>
      </c>
      <c r="U163" s="102" t="s">
        <v>1229</v>
      </c>
      <c r="V163" s="102" t="s">
        <v>1229</v>
      </c>
      <c r="W163" s="102" t="s">
        <v>1229</v>
      </c>
      <c r="X163" s="102" t="s">
        <v>1230</v>
      </c>
      <c r="Y163" s="103" t="s">
        <v>1233</v>
      </c>
      <c r="Z163" s="42" t="s">
        <v>843</v>
      </c>
      <c r="AA163" s="104" t="s">
        <v>1245</v>
      </c>
      <c r="AB163" s="105" t="s">
        <v>1229</v>
      </c>
      <c r="AC163" s="105" t="s">
        <v>1230</v>
      </c>
      <c r="AD163" s="43"/>
      <c r="AE163" s="43" t="s">
        <v>73</v>
      </c>
      <c r="AF163" s="44"/>
      <c r="AG163" s="44" t="s">
        <v>121</v>
      </c>
      <c r="AH163" s="45" t="s">
        <v>844</v>
      </c>
      <c r="AI163" s="102" t="s">
        <v>1230</v>
      </c>
      <c r="AJ163" s="95" t="s">
        <v>1229</v>
      </c>
      <c r="AK163" s="39" t="s">
        <v>99</v>
      </c>
      <c r="AL163" s="39"/>
      <c r="AM163" s="46" t="s">
        <v>64</v>
      </c>
      <c r="AN163" s="39"/>
      <c r="AO163" s="47"/>
      <c r="AP163" s="80"/>
      <c r="AQ163" s="103" t="s">
        <v>1229</v>
      </c>
      <c r="AR163" s="103" t="s">
        <v>1229</v>
      </c>
      <c r="AS163" s="45"/>
      <c r="AT163" s="49" t="s">
        <v>76</v>
      </c>
      <c r="AU163" s="48" t="s">
        <v>155</v>
      </c>
      <c r="AV163" s="86" t="s">
        <v>1180</v>
      </c>
      <c r="AW163" s="55"/>
      <c r="AX163" s="48" t="s">
        <v>169</v>
      </c>
      <c r="AY163" s="48" t="s">
        <v>60</v>
      </c>
      <c r="AZ163" s="48" t="s">
        <v>845</v>
      </c>
      <c r="BA163" s="48">
        <v>530869806</v>
      </c>
      <c r="BB163" s="48"/>
      <c r="BC163" s="50">
        <v>45953.333166780867</v>
      </c>
      <c r="BD163" s="50">
        <v>45953.356872099561</v>
      </c>
      <c r="BE163" s="50">
        <v>45953.356754007073</v>
      </c>
      <c r="BF163" s="48"/>
    </row>
    <row r="164" spans="1:58" ht="15" customHeight="1" x14ac:dyDescent="0.3">
      <c r="A164" s="141">
        <v>163</v>
      </c>
      <c r="B164" s="39" t="s">
        <v>1177</v>
      </c>
      <c r="C164" s="95" t="s">
        <v>1177</v>
      </c>
      <c r="D164" s="95" t="s">
        <v>1177</v>
      </c>
      <c r="E164" s="95" t="s">
        <v>1177</v>
      </c>
      <c r="F164" s="95" t="s">
        <v>1177</v>
      </c>
      <c r="G164" s="95" t="s">
        <v>1177</v>
      </c>
      <c r="H164" s="95" t="s">
        <v>1177</v>
      </c>
      <c r="I164" s="95" t="s">
        <v>1177</v>
      </c>
      <c r="J164" s="95" t="s">
        <v>1177</v>
      </c>
      <c r="K164" s="95" t="s">
        <v>1177</v>
      </c>
      <c r="L164" s="95" t="s">
        <v>1177</v>
      </c>
      <c r="M164" s="95" t="s">
        <v>1177</v>
      </c>
      <c r="N164" s="95" t="s">
        <v>1177</v>
      </c>
      <c r="O164" s="95" t="s">
        <v>1177</v>
      </c>
      <c r="P164" s="95" t="s">
        <v>1177</v>
      </c>
      <c r="Q164" s="95" t="s">
        <v>1177</v>
      </c>
      <c r="R164" s="95" t="s">
        <v>1177</v>
      </c>
      <c r="S164" s="95" t="s">
        <v>1177</v>
      </c>
      <c r="U164" s="102" t="s">
        <v>1230</v>
      </c>
      <c r="V164" s="102" t="s">
        <v>1230</v>
      </c>
      <c r="W164" s="102" t="s">
        <v>1230</v>
      </c>
      <c r="X164" s="102" t="s">
        <v>1229</v>
      </c>
      <c r="Y164" s="103" t="s">
        <v>1233</v>
      </c>
      <c r="AA164" s="104" t="s">
        <v>1243</v>
      </c>
      <c r="AB164" s="105" t="s">
        <v>1229</v>
      </c>
      <c r="AC164" s="105" t="s">
        <v>1230</v>
      </c>
      <c r="AI164" s="102" t="s">
        <v>1229</v>
      </c>
      <c r="AJ164" s="95" t="s">
        <v>1230</v>
      </c>
      <c r="AN164" s="7" t="s">
        <v>61</v>
      </c>
      <c r="AQ164" s="103" t="s">
        <v>1229</v>
      </c>
      <c r="AR164" s="103" t="s">
        <v>1229</v>
      </c>
      <c r="AT164" s="15" t="s">
        <v>66</v>
      </c>
      <c r="AU164" s="11" t="s">
        <v>868</v>
      </c>
      <c r="AV164" s="86" t="s">
        <v>1181</v>
      </c>
      <c r="AX164" s="11" t="s">
        <v>94</v>
      </c>
      <c r="AY164" s="11" t="s">
        <v>60</v>
      </c>
      <c r="AZ164" s="11" t="s">
        <v>1057</v>
      </c>
      <c r="BA164" s="11">
        <v>538842614</v>
      </c>
      <c r="BC164" s="12">
        <v>45953.525674700817</v>
      </c>
      <c r="BD164" s="12">
        <v>45953.528622771999</v>
      </c>
      <c r="BE164" s="12">
        <v>45953.528542150307</v>
      </c>
    </row>
    <row r="165" spans="1:58" ht="15" customHeight="1" x14ac:dyDescent="0.3">
      <c r="A165" s="141">
        <v>164</v>
      </c>
      <c r="B165" s="39" t="s">
        <v>1177</v>
      </c>
      <c r="C165" s="95" t="s">
        <v>1177</v>
      </c>
      <c r="D165" s="95" t="s">
        <v>1177</v>
      </c>
      <c r="E165" s="95" t="s">
        <v>1177</v>
      </c>
      <c r="F165" s="95" t="s">
        <v>1177</v>
      </c>
      <c r="G165" s="95" t="s">
        <v>1177</v>
      </c>
      <c r="H165" s="95" t="s">
        <v>1177</v>
      </c>
      <c r="I165" s="95" t="s">
        <v>1177</v>
      </c>
      <c r="J165" s="95" t="s">
        <v>1177</v>
      </c>
      <c r="K165" s="95" t="s">
        <v>1177</v>
      </c>
      <c r="L165" s="95" t="s">
        <v>1177</v>
      </c>
      <c r="M165" s="95" t="s">
        <v>1179</v>
      </c>
      <c r="N165" s="95" t="s">
        <v>1179</v>
      </c>
      <c r="O165" s="95" t="s">
        <v>1179</v>
      </c>
      <c r="P165" s="95" t="s">
        <v>1177</v>
      </c>
      <c r="Q165" s="95" t="s">
        <v>1177</v>
      </c>
      <c r="R165" s="95" t="s">
        <v>1177</v>
      </c>
      <c r="S165" s="95" t="s">
        <v>1177</v>
      </c>
      <c r="U165" s="102" t="s">
        <v>1231</v>
      </c>
      <c r="V165" s="102" t="s">
        <v>1231</v>
      </c>
      <c r="W165" s="102" t="s">
        <v>1230</v>
      </c>
      <c r="X165" s="102" t="s">
        <v>1230</v>
      </c>
      <c r="Y165" s="103" t="s">
        <v>1234</v>
      </c>
      <c r="AA165" s="104" t="s">
        <v>1246</v>
      </c>
      <c r="AB165" s="105" t="s">
        <v>1229</v>
      </c>
      <c r="AC165" s="105" t="s">
        <v>1229</v>
      </c>
      <c r="AD165" s="18" t="s">
        <v>63</v>
      </c>
      <c r="AF165" s="19" t="s">
        <v>79</v>
      </c>
      <c r="AI165" s="102" t="s">
        <v>1229</v>
      </c>
      <c r="AJ165" s="95" t="s">
        <v>1229</v>
      </c>
      <c r="AK165" s="7" t="s">
        <v>99</v>
      </c>
      <c r="AL165" s="7" t="s">
        <v>80</v>
      </c>
      <c r="AQ165" s="103" t="s">
        <v>1229</v>
      </c>
      <c r="AR165" s="103" t="s">
        <v>1229</v>
      </c>
      <c r="AT165" s="15" t="s">
        <v>66</v>
      </c>
      <c r="AU165" s="11" t="s">
        <v>868</v>
      </c>
      <c r="AV165" s="86" t="s">
        <v>1181</v>
      </c>
      <c r="AX165" s="11" t="s">
        <v>94</v>
      </c>
      <c r="AY165" s="11" t="s">
        <v>60</v>
      </c>
      <c r="AZ165" s="11" t="s">
        <v>1058</v>
      </c>
      <c r="BA165" s="11">
        <v>535025034</v>
      </c>
      <c r="BC165" s="12">
        <v>45953.52519371068</v>
      </c>
      <c r="BD165" s="12">
        <v>45953.529624135299</v>
      </c>
      <c r="BE165" s="12">
        <v>45953.529517739131</v>
      </c>
    </row>
    <row r="166" spans="1:58" ht="15" customHeight="1" x14ac:dyDescent="0.3">
      <c r="A166" s="141">
        <v>165</v>
      </c>
      <c r="B166" s="39" t="s">
        <v>1177</v>
      </c>
      <c r="C166" s="39" t="s">
        <v>1178</v>
      </c>
      <c r="D166" s="95" t="s">
        <v>1177</v>
      </c>
      <c r="E166" s="95" t="s">
        <v>1177</v>
      </c>
      <c r="F166" s="95" t="s">
        <v>1177</v>
      </c>
      <c r="G166" s="95" t="s">
        <v>1179</v>
      </c>
      <c r="H166" s="95" t="s">
        <v>1177</v>
      </c>
      <c r="I166" s="95" t="s">
        <v>1177</v>
      </c>
      <c r="J166" s="95" t="s">
        <v>1177</v>
      </c>
      <c r="K166" s="95" t="s">
        <v>1177</v>
      </c>
      <c r="L166" s="95" t="s">
        <v>1177</v>
      </c>
      <c r="M166" s="95" t="s">
        <v>1179</v>
      </c>
      <c r="N166" s="95" t="s">
        <v>1179</v>
      </c>
      <c r="O166" s="95" t="s">
        <v>1177</v>
      </c>
      <c r="P166" s="95" t="s">
        <v>1177</v>
      </c>
      <c r="Q166" s="95" t="s">
        <v>1177</v>
      </c>
      <c r="R166" s="95" t="s">
        <v>1177</v>
      </c>
      <c r="S166" s="95" t="s">
        <v>1179</v>
      </c>
      <c r="U166" s="102" t="s">
        <v>1229</v>
      </c>
      <c r="V166" s="102" t="s">
        <v>1230</v>
      </c>
      <c r="W166" s="102" t="s">
        <v>1229</v>
      </c>
      <c r="X166" s="102" t="s">
        <v>1229</v>
      </c>
      <c r="Y166" s="103" t="s">
        <v>1233</v>
      </c>
      <c r="AA166" s="104" t="s">
        <v>1246</v>
      </c>
      <c r="AB166" s="105" t="s">
        <v>1229</v>
      </c>
      <c r="AC166" s="105" t="s">
        <v>1229</v>
      </c>
      <c r="AD166" s="18" t="s">
        <v>63</v>
      </c>
      <c r="AE166" s="18" t="s">
        <v>73</v>
      </c>
      <c r="AF166" s="19" t="s">
        <v>79</v>
      </c>
      <c r="AI166" s="102" t="s">
        <v>1229</v>
      </c>
      <c r="AJ166" s="95" t="s">
        <v>1229</v>
      </c>
      <c r="AK166" s="7" t="s">
        <v>99</v>
      </c>
      <c r="AQ166" s="103" t="s">
        <v>1229</v>
      </c>
      <c r="AR166" s="103" t="s">
        <v>1229</v>
      </c>
      <c r="AS166" s="33" t="s">
        <v>922</v>
      </c>
      <c r="AT166" s="15" t="s">
        <v>66</v>
      </c>
      <c r="AU166" s="11" t="s">
        <v>868</v>
      </c>
      <c r="AV166" s="86" t="s">
        <v>1181</v>
      </c>
      <c r="AX166" s="11" t="s">
        <v>94</v>
      </c>
      <c r="AY166" s="11" t="s">
        <v>60</v>
      </c>
      <c r="AZ166" s="11" t="s">
        <v>923</v>
      </c>
      <c r="BA166" s="11">
        <v>1068655093</v>
      </c>
      <c r="BC166" s="12">
        <v>45953.52625451074</v>
      </c>
      <c r="BD166" s="12">
        <v>45953.531637896471</v>
      </c>
      <c r="BE166" s="12">
        <v>45953.531510427179</v>
      </c>
    </row>
    <row r="167" spans="1:58" ht="15" customHeight="1" x14ac:dyDescent="0.3">
      <c r="A167" s="141">
        <v>166</v>
      </c>
      <c r="B167" s="39" t="s">
        <v>1177</v>
      </c>
      <c r="C167" s="95" t="s">
        <v>1177</v>
      </c>
      <c r="D167" s="95" t="s">
        <v>1179</v>
      </c>
      <c r="E167" s="95" t="s">
        <v>1177</v>
      </c>
      <c r="F167" s="95" t="s">
        <v>1177</v>
      </c>
      <c r="G167" s="95" t="s">
        <v>1177</v>
      </c>
      <c r="H167" s="95" t="s">
        <v>1177</v>
      </c>
      <c r="I167" s="95" t="s">
        <v>1177</v>
      </c>
      <c r="J167" s="95" t="s">
        <v>1177</v>
      </c>
      <c r="K167" s="95" t="s">
        <v>1177</v>
      </c>
      <c r="L167" s="95" t="s">
        <v>1177</v>
      </c>
      <c r="M167" s="95" t="s">
        <v>1177</v>
      </c>
      <c r="N167" s="95" t="s">
        <v>1177</v>
      </c>
      <c r="O167" s="95" t="s">
        <v>1177</v>
      </c>
      <c r="P167" s="95" t="s">
        <v>1177</v>
      </c>
      <c r="Q167" s="95" t="s">
        <v>1177</v>
      </c>
      <c r="R167" s="95" t="s">
        <v>1177</v>
      </c>
      <c r="S167" s="95" t="s">
        <v>1177</v>
      </c>
      <c r="U167" s="102" t="s">
        <v>1229</v>
      </c>
      <c r="V167" s="102" t="s">
        <v>1229</v>
      </c>
      <c r="W167" s="102" t="s">
        <v>1229</v>
      </c>
      <c r="X167" s="102" t="s">
        <v>1230</v>
      </c>
      <c r="Y167" s="103" t="s">
        <v>1234</v>
      </c>
      <c r="AA167" s="104" t="s">
        <v>1243</v>
      </c>
      <c r="AB167" s="105" t="s">
        <v>1230</v>
      </c>
      <c r="AC167" s="105" t="s">
        <v>1229</v>
      </c>
      <c r="AD167" s="18" t="s">
        <v>63</v>
      </c>
      <c r="AE167" s="18" t="s">
        <v>73</v>
      </c>
      <c r="AI167" s="102" t="s">
        <v>1230</v>
      </c>
      <c r="AJ167" s="95" t="s">
        <v>1229</v>
      </c>
      <c r="AM167" s="36" t="s">
        <v>64</v>
      </c>
      <c r="AQ167" s="103" t="s">
        <v>1229</v>
      </c>
      <c r="AR167" s="103" t="s">
        <v>1229</v>
      </c>
      <c r="AT167" s="15" t="s">
        <v>66</v>
      </c>
      <c r="AU167" s="11" t="s">
        <v>868</v>
      </c>
      <c r="AV167" s="86" t="s">
        <v>1181</v>
      </c>
      <c r="AX167" s="11" t="s">
        <v>94</v>
      </c>
      <c r="AY167" s="11" t="s">
        <v>60</v>
      </c>
      <c r="AZ167" s="11" t="s">
        <v>1059</v>
      </c>
      <c r="BA167" s="11">
        <v>479564397</v>
      </c>
      <c r="BC167" s="12">
        <v>45953.526678590461</v>
      </c>
      <c r="BD167" s="12">
        <v>45953.532557271021</v>
      </c>
      <c r="BE167" s="12">
        <v>45953.532275136728</v>
      </c>
    </row>
    <row r="168" spans="1:58" ht="15" customHeight="1" x14ac:dyDescent="0.3">
      <c r="A168" s="141">
        <v>167</v>
      </c>
      <c r="B168" s="7" t="s">
        <v>1179</v>
      </c>
      <c r="C168" s="95" t="s">
        <v>1177</v>
      </c>
      <c r="D168" s="95" t="s">
        <v>1177</v>
      </c>
      <c r="E168" s="95" t="s">
        <v>1177</v>
      </c>
      <c r="F168" s="95" t="s">
        <v>1177</v>
      </c>
      <c r="G168" s="95" t="s">
        <v>1177</v>
      </c>
      <c r="H168" s="95" t="s">
        <v>1177</v>
      </c>
      <c r="I168" s="95" t="s">
        <v>1177</v>
      </c>
      <c r="J168" s="95" t="s">
        <v>1177</v>
      </c>
      <c r="K168" s="95" t="s">
        <v>1177</v>
      </c>
      <c r="L168" s="95" t="s">
        <v>1177</v>
      </c>
      <c r="M168" s="95" t="s">
        <v>1177</v>
      </c>
      <c r="N168" s="95" t="s">
        <v>1177</v>
      </c>
      <c r="O168" s="95" t="s">
        <v>1177</v>
      </c>
      <c r="P168" s="95" t="s">
        <v>1177</v>
      </c>
      <c r="Q168" s="95" t="s">
        <v>1177</v>
      </c>
      <c r="R168" s="95" t="s">
        <v>1177</v>
      </c>
      <c r="S168" s="95" t="s">
        <v>1177</v>
      </c>
      <c r="U168" s="102" t="s">
        <v>1229</v>
      </c>
      <c r="V168" s="102" t="s">
        <v>1229</v>
      </c>
      <c r="W168" s="102" t="s">
        <v>1231</v>
      </c>
      <c r="X168" s="102" t="s">
        <v>1231</v>
      </c>
      <c r="Y168" s="103" t="s">
        <v>1233</v>
      </c>
      <c r="AA168" s="104" t="s">
        <v>1247</v>
      </c>
      <c r="AB168" s="105" t="s">
        <v>1229</v>
      </c>
      <c r="AC168" s="105" t="s">
        <v>1229</v>
      </c>
      <c r="AI168" s="102" t="s">
        <v>1231</v>
      </c>
      <c r="AJ168" s="95" t="s">
        <v>1229</v>
      </c>
      <c r="AN168" s="7" t="s">
        <v>61</v>
      </c>
      <c r="AQ168" s="103" t="s">
        <v>1229</v>
      </c>
      <c r="AR168" s="103" t="s">
        <v>1229</v>
      </c>
      <c r="AT168" s="15" t="s">
        <v>66</v>
      </c>
      <c r="AU168" s="11" t="s">
        <v>868</v>
      </c>
      <c r="AV168" s="86" t="s">
        <v>1181</v>
      </c>
      <c r="AX168" s="11" t="s">
        <v>109</v>
      </c>
      <c r="AY168" s="11" t="s">
        <v>59</v>
      </c>
      <c r="AZ168" s="11" t="s">
        <v>1060</v>
      </c>
      <c r="BC168" s="12">
        <v>45953.526377831913</v>
      </c>
      <c r="BD168" s="12">
        <v>45953.533074531188</v>
      </c>
      <c r="BE168" s="12">
        <v>45953.53302160235</v>
      </c>
    </row>
    <row r="169" spans="1:58" ht="15" customHeight="1" x14ac:dyDescent="0.3">
      <c r="A169" s="141">
        <v>168</v>
      </c>
      <c r="B169" s="39" t="s">
        <v>1177</v>
      </c>
      <c r="C169" s="95" t="s">
        <v>1177</v>
      </c>
      <c r="D169" s="95" t="s">
        <v>1177</v>
      </c>
      <c r="E169" s="95" t="s">
        <v>1177</v>
      </c>
      <c r="F169" s="95" t="s">
        <v>1177</v>
      </c>
      <c r="G169" s="95" t="s">
        <v>1179</v>
      </c>
      <c r="H169" s="95" t="s">
        <v>1177</v>
      </c>
      <c r="I169" s="95" t="s">
        <v>1177</v>
      </c>
      <c r="J169" s="95" t="s">
        <v>1177</v>
      </c>
      <c r="K169" s="95" t="s">
        <v>1177</v>
      </c>
      <c r="L169" s="95" t="s">
        <v>1177</v>
      </c>
      <c r="M169" s="95" t="s">
        <v>1177</v>
      </c>
      <c r="N169" s="95" t="s">
        <v>1179</v>
      </c>
      <c r="O169" s="95" t="s">
        <v>1177</v>
      </c>
      <c r="P169" s="95" t="s">
        <v>1177</v>
      </c>
      <c r="Q169" s="95" t="s">
        <v>1177</v>
      </c>
      <c r="R169" s="95" t="s">
        <v>1177</v>
      </c>
      <c r="S169" s="95" t="s">
        <v>1177</v>
      </c>
      <c r="U169" s="102" t="s">
        <v>1229</v>
      </c>
      <c r="V169" s="102" t="s">
        <v>1230</v>
      </c>
      <c r="W169" s="102" t="s">
        <v>1229</v>
      </c>
      <c r="X169" s="102" t="s">
        <v>1230</v>
      </c>
      <c r="Y169" s="103" t="s">
        <v>1233</v>
      </c>
      <c r="AA169" s="104" t="s">
        <v>1244</v>
      </c>
      <c r="AB169" s="105" t="s">
        <v>1230</v>
      </c>
      <c r="AC169" s="105" t="s">
        <v>1229</v>
      </c>
      <c r="AD169" s="18" t="s">
        <v>63</v>
      </c>
      <c r="AI169" s="102" t="s">
        <v>1229</v>
      </c>
      <c r="AJ169" s="95" t="s">
        <v>1231</v>
      </c>
      <c r="AN169" s="7" t="s">
        <v>61</v>
      </c>
      <c r="AQ169" s="103" t="s">
        <v>1229</v>
      </c>
      <c r="AR169" s="103" t="s">
        <v>1230</v>
      </c>
      <c r="AT169" s="15" t="s">
        <v>66</v>
      </c>
      <c r="AU169" s="11" t="s">
        <v>868</v>
      </c>
      <c r="AV169" s="86" t="s">
        <v>1181</v>
      </c>
      <c r="AX169" s="11" t="s">
        <v>94</v>
      </c>
      <c r="AY169" s="11" t="s">
        <v>59</v>
      </c>
      <c r="AZ169" s="11" t="s">
        <v>1061</v>
      </c>
      <c r="BC169" s="12">
        <v>45953.526556672638</v>
      </c>
      <c r="BD169" s="12">
        <v>45953.533324031363</v>
      </c>
      <c r="BE169" s="12">
        <v>45953.533102003057</v>
      </c>
    </row>
    <row r="170" spans="1:58" ht="15" customHeight="1" x14ac:dyDescent="0.3">
      <c r="A170" s="141">
        <v>169</v>
      </c>
      <c r="B170" s="7" t="s">
        <v>1179</v>
      </c>
      <c r="C170" s="95" t="s">
        <v>1177</v>
      </c>
      <c r="D170" s="95" t="s">
        <v>1177</v>
      </c>
      <c r="E170" s="95" t="s">
        <v>1177</v>
      </c>
      <c r="F170" s="95" t="s">
        <v>1177</v>
      </c>
      <c r="G170" s="95" t="s">
        <v>1177</v>
      </c>
      <c r="H170" s="95" t="s">
        <v>1177</v>
      </c>
      <c r="I170" s="95" t="s">
        <v>1177</v>
      </c>
      <c r="J170" s="95" t="s">
        <v>1177</v>
      </c>
      <c r="K170" s="95" t="s">
        <v>1177</v>
      </c>
      <c r="L170" s="95" t="s">
        <v>1177</v>
      </c>
      <c r="M170" s="95" t="s">
        <v>1177</v>
      </c>
      <c r="N170" s="95" t="s">
        <v>1177</v>
      </c>
      <c r="O170" s="95" t="s">
        <v>1177</v>
      </c>
      <c r="P170" s="95" t="s">
        <v>1177</v>
      </c>
      <c r="Q170" s="95" t="s">
        <v>1177</v>
      </c>
      <c r="R170" s="95" t="s">
        <v>1177</v>
      </c>
      <c r="S170" s="95" t="s">
        <v>1177</v>
      </c>
      <c r="T170" s="25" t="s">
        <v>1062</v>
      </c>
      <c r="U170" s="102" t="s">
        <v>1231</v>
      </c>
      <c r="V170" s="102" t="s">
        <v>1231</v>
      </c>
      <c r="W170" s="102" t="s">
        <v>1231</v>
      </c>
      <c r="X170" s="102" t="s">
        <v>1229</v>
      </c>
      <c r="Y170" s="103" t="s">
        <v>1236</v>
      </c>
      <c r="Z170" s="10" t="s">
        <v>1063</v>
      </c>
      <c r="AA170" s="104" t="s">
        <v>1243</v>
      </c>
      <c r="AB170" s="105" t="s">
        <v>1230</v>
      </c>
      <c r="AC170" s="105" t="s">
        <v>1231</v>
      </c>
      <c r="AF170" s="19" t="s">
        <v>79</v>
      </c>
      <c r="AI170" s="102" t="s">
        <v>1229</v>
      </c>
      <c r="AJ170" s="95" t="s">
        <v>1229</v>
      </c>
      <c r="AM170" s="36" t="s">
        <v>64</v>
      </c>
      <c r="AP170" s="24" t="s">
        <v>1064</v>
      </c>
      <c r="AQ170" s="103" t="s">
        <v>1229</v>
      </c>
      <c r="AR170" s="103" t="s">
        <v>1229</v>
      </c>
      <c r="AT170" s="15" t="s">
        <v>66</v>
      </c>
      <c r="AU170" s="11" t="s">
        <v>868</v>
      </c>
      <c r="AV170" s="86" t="s">
        <v>1181</v>
      </c>
      <c r="AX170" s="11" t="s">
        <v>94</v>
      </c>
      <c r="AY170" s="11" t="s">
        <v>60</v>
      </c>
      <c r="AZ170" s="11" t="s">
        <v>1065</v>
      </c>
      <c r="BA170" s="11">
        <v>229571903</v>
      </c>
      <c r="BC170" s="12">
        <v>45953.52657904708</v>
      </c>
      <c r="BD170" s="12">
        <v>45953.534626932662</v>
      </c>
      <c r="BE170" s="12">
        <v>45953.53398592028</v>
      </c>
    </row>
    <row r="171" spans="1:58" ht="15" customHeight="1" x14ac:dyDescent="0.3">
      <c r="A171" s="141">
        <v>170</v>
      </c>
      <c r="B171" s="95" t="s">
        <v>1179</v>
      </c>
      <c r="C171" s="95" t="s">
        <v>1179</v>
      </c>
      <c r="D171" s="95" t="s">
        <v>1179</v>
      </c>
      <c r="E171" s="95" t="s">
        <v>1179</v>
      </c>
      <c r="F171" s="95" t="s">
        <v>1179</v>
      </c>
      <c r="G171" s="95" t="s">
        <v>1179</v>
      </c>
      <c r="H171" s="95" t="s">
        <v>1179</v>
      </c>
      <c r="I171" s="99" t="s">
        <v>1179</v>
      </c>
      <c r="J171" s="95" t="s">
        <v>1179</v>
      </c>
      <c r="K171" s="95" t="s">
        <v>1179</v>
      </c>
      <c r="L171" s="95" t="s">
        <v>1179</v>
      </c>
      <c r="M171" s="95" t="s">
        <v>1179</v>
      </c>
      <c r="N171" s="95" t="s">
        <v>1179</v>
      </c>
      <c r="O171" s="95" t="s">
        <v>1179</v>
      </c>
      <c r="P171" s="95" t="s">
        <v>1179</v>
      </c>
      <c r="Q171" s="95" t="s">
        <v>1179</v>
      </c>
      <c r="R171" s="95" t="s">
        <v>1179</v>
      </c>
      <c r="S171" s="95" t="s">
        <v>1179</v>
      </c>
      <c r="U171" s="102" t="s">
        <v>1231</v>
      </c>
      <c r="V171" s="102" t="s">
        <v>1231</v>
      </c>
      <c r="W171" s="102" t="s">
        <v>1231</v>
      </c>
      <c r="X171" s="102" t="s">
        <v>1231</v>
      </c>
      <c r="Y171" s="103" t="s">
        <v>1236</v>
      </c>
      <c r="AA171" s="104" t="s">
        <v>1247</v>
      </c>
      <c r="AB171" s="105" t="s">
        <v>1231</v>
      </c>
      <c r="AC171" s="105" t="s">
        <v>1231</v>
      </c>
      <c r="AI171" s="102" t="s">
        <v>1231</v>
      </c>
      <c r="AJ171" s="95" t="s">
        <v>1231</v>
      </c>
      <c r="AQ171" s="103" t="s">
        <v>1231</v>
      </c>
      <c r="AR171" s="103" t="s">
        <v>1231</v>
      </c>
      <c r="AT171" s="15" t="s">
        <v>66</v>
      </c>
      <c r="AU171" s="11" t="s">
        <v>109</v>
      </c>
      <c r="AV171" s="86" t="s">
        <v>1184</v>
      </c>
      <c r="AX171" s="11" t="s">
        <v>109</v>
      </c>
      <c r="AY171" s="11" t="s">
        <v>59</v>
      </c>
      <c r="AZ171" s="11" t="s">
        <v>110</v>
      </c>
      <c r="BC171" s="12">
        <v>45953.528797158098</v>
      </c>
      <c r="BD171" s="12">
        <v>45953.534920147147</v>
      </c>
      <c r="BE171" s="12">
        <v>45953.534879675288</v>
      </c>
    </row>
    <row r="172" spans="1:58" ht="15" customHeight="1" x14ac:dyDescent="0.3">
      <c r="A172" s="141">
        <v>171</v>
      </c>
      <c r="B172" s="39" t="s">
        <v>1177</v>
      </c>
      <c r="C172" s="95" t="s">
        <v>1177</v>
      </c>
      <c r="D172" s="95" t="s">
        <v>1177</v>
      </c>
      <c r="E172" s="95" t="s">
        <v>1177</v>
      </c>
      <c r="F172" s="95" t="s">
        <v>1177</v>
      </c>
      <c r="G172" s="95" t="s">
        <v>1177</v>
      </c>
      <c r="H172" s="95" t="s">
        <v>1177</v>
      </c>
      <c r="I172" s="95" t="s">
        <v>1177</v>
      </c>
      <c r="J172" s="95" t="s">
        <v>1177</v>
      </c>
      <c r="K172" s="95" t="s">
        <v>1177</v>
      </c>
      <c r="L172" s="95" t="s">
        <v>1177</v>
      </c>
      <c r="M172" s="95" t="s">
        <v>1177</v>
      </c>
      <c r="N172" s="95" t="s">
        <v>1179</v>
      </c>
      <c r="O172" s="95" t="s">
        <v>1177</v>
      </c>
      <c r="P172" s="95" t="s">
        <v>1177</v>
      </c>
      <c r="Q172" s="95" t="s">
        <v>1177</v>
      </c>
      <c r="R172" s="95" t="s">
        <v>1177</v>
      </c>
      <c r="S172" s="95" t="s">
        <v>1177</v>
      </c>
      <c r="U172" s="102" t="s">
        <v>1229</v>
      </c>
      <c r="V172" s="102" t="s">
        <v>1229</v>
      </c>
      <c r="W172" s="102" t="s">
        <v>1229</v>
      </c>
      <c r="X172" s="102" t="s">
        <v>1231</v>
      </c>
      <c r="Y172" s="103" t="s">
        <v>1233</v>
      </c>
      <c r="Z172" s="10" t="s">
        <v>1066</v>
      </c>
      <c r="AA172" s="104" t="s">
        <v>1243</v>
      </c>
      <c r="AB172" s="105" t="s">
        <v>1229</v>
      </c>
      <c r="AC172" s="105" t="s">
        <v>1229</v>
      </c>
      <c r="AD172" s="18" t="s">
        <v>63</v>
      </c>
      <c r="AI172" s="102" t="s">
        <v>1230</v>
      </c>
      <c r="AJ172" s="95" t="s">
        <v>1229</v>
      </c>
      <c r="AK172" s="7" t="s">
        <v>99</v>
      </c>
      <c r="AL172" s="7" t="s">
        <v>80</v>
      </c>
      <c r="AO172" s="37" t="s">
        <v>121</v>
      </c>
      <c r="AP172" s="24" t="s">
        <v>1067</v>
      </c>
      <c r="AQ172" s="103" t="s">
        <v>1229</v>
      </c>
      <c r="AR172" s="103" t="s">
        <v>1229</v>
      </c>
      <c r="AT172" s="15" t="s">
        <v>66</v>
      </c>
      <c r="AU172" s="11" t="s">
        <v>868</v>
      </c>
      <c r="AV172" s="86" t="s">
        <v>1181</v>
      </c>
      <c r="AX172" s="11" t="s">
        <v>94</v>
      </c>
      <c r="AY172" s="11" t="s">
        <v>60</v>
      </c>
      <c r="AZ172" s="11" t="s">
        <v>1068</v>
      </c>
      <c r="BA172" s="11">
        <v>777628634</v>
      </c>
      <c r="BC172" s="12">
        <v>45953.527215390779</v>
      </c>
      <c r="BD172" s="12">
        <v>45953.535208222907</v>
      </c>
      <c r="BE172" s="12">
        <v>45953.535005044978</v>
      </c>
    </row>
    <row r="173" spans="1:58" ht="15" customHeight="1" x14ac:dyDescent="0.3">
      <c r="A173" s="141">
        <v>172</v>
      </c>
      <c r="B173" s="95" t="s">
        <v>1177</v>
      </c>
      <c r="C173" s="95" t="s">
        <v>1177</v>
      </c>
      <c r="D173" s="95" t="s">
        <v>1177</v>
      </c>
      <c r="E173" s="95" t="s">
        <v>1177</v>
      </c>
      <c r="F173" s="95" t="s">
        <v>1179</v>
      </c>
      <c r="G173" s="95" t="s">
        <v>1179</v>
      </c>
      <c r="H173" s="95" t="s">
        <v>1177</v>
      </c>
      <c r="I173" s="99" t="s">
        <v>1179</v>
      </c>
      <c r="J173" s="95" t="s">
        <v>1177</v>
      </c>
      <c r="K173" s="95" t="s">
        <v>1179</v>
      </c>
      <c r="L173" s="95" t="s">
        <v>1179</v>
      </c>
      <c r="M173" s="95" t="s">
        <v>1177</v>
      </c>
      <c r="N173" s="95" t="s">
        <v>1179</v>
      </c>
      <c r="O173" s="95" t="s">
        <v>1179</v>
      </c>
      <c r="P173" s="95" t="s">
        <v>1179</v>
      </c>
      <c r="Q173" s="95" t="s">
        <v>1179</v>
      </c>
      <c r="R173" s="95" t="s">
        <v>1177</v>
      </c>
      <c r="S173" s="95" t="s">
        <v>1177</v>
      </c>
      <c r="T173" s="27" t="s">
        <v>104</v>
      </c>
      <c r="U173" s="102" t="s">
        <v>1229</v>
      </c>
      <c r="V173" s="102" t="s">
        <v>1231</v>
      </c>
      <c r="W173" s="102" t="s">
        <v>1231</v>
      </c>
      <c r="X173" s="102" t="s">
        <v>1230</v>
      </c>
      <c r="Y173" s="103" t="s">
        <v>1236</v>
      </c>
      <c r="Z173" s="21" t="s">
        <v>104</v>
      </c>
      <c r="AA173" s="104" t="s">
        <v>1243</v>
      </c>
      <c r="AB173" s="105" t="s">
        <v>1231</v>
      </c>
      <c r="AC173" s="105" t="s">
        <v>1229</v>
      </c>
      <c r="AD173" s="18" t="s">
        <v>63</v>
      </c>
      <c r="AI173" s="102" t="s">
        <v>1231</v>
      </c>
      <c r="AJ173" s="95" t="s">
        <v>1231</v>
      </c>
      <c r="AN173" s="7" t="s">
        <v>61</v>
      </c>
      <c r="AQ173" s="103" t="s">
        <v>1229</v>
      </c>
      <c r="AR173" s="103" t="s">
        <v>1229</v>
      </c>
      <c r="AT173" s="15" t="s">
        <v>66</v>
      </c>
      <c r="AU173" s="11" t="s">
        <v>868</v>
      </c>
      <c r="AV173" s="86" t="s">
        <v>1181</v>
      </c>
      <c r="AX173" s="11" t="s">
        <v>94</v>
      </c>
      <c r="AY173" s="11" t="s">
        <v>59</v>
      </c>
      <c r="AZ173" s="11" t="s">
        <v>1069</v>
      </c>
      <c r="BC173" s="12">
        <v>45953.531971773817</v>
      </c>
      <c r="BD173" s="12">
        <v>45953.536266194184</v>
      </c>
      <c r="BE173" s="12">
        <v>45953.536201919851</v>
      </c>
    </row>
    <row r="174" spans="1:58" ht="15" customHeight="1" x14ac:dyDescent="0.3">
      <c r="A174" s="141">
        <v>173</v>
      </c>
      <c r="B174" s="39" t="s">
        <v>1177</v>
      </c>
      <c r="C174" s="95" t="s">
        <v>1177</v>
      </c>
      <c r="D174" s="95" t="s">
        <v>1177</v>
      </c>
      <c r="E174" s="95" t="s">
        <v>1177</v>
      </c>
      <c r="F174" s="95" t="s">
        <v>1177</v>
      </c>
      <c r="G174" s="95" t="s">
        <v>1177</v>
      </c>
      <c r="H174" s="95" t="s">
        <v>1177</v>
      </c>
      <c r="I174" s="95" t="s">
        <v>1177</v>
      </c>
      <c r="J174" s="95" t="s">
        <v>1177</v>
      </c>
      <c r="K174" s="95" t="s">
        <v>1193</v>
      </c>
      <c r="L174" s="95" t="s">
        <v>1193</v>
      </c>
      <c r="M174" s="95" t="s">
        <v>1193</v>
      </c>
      <c r="N174" s="95" t="s">
        <v>1193</v>
      </c>
      <c r="O174" s="95" t="s">
        <v>1193</v>
      </c>
      <c r="P174" s="95" t="s">
        <v>1193</v>
      </c>
      <c r="Q174" s="95" t="s">
        <v>1193</v>
      </c>
      <c r="R174" s="95" t="s">
        <v>1193</v>
      </c>
      <c r="S174" s="95" t="s">
        <v>1193</v>
      </c>
      <c r="U174" s="102" t="s">
        <v>1231</v>
      </c>
      <c r="V174" s="102" t="s">
        <v>1231</v>
      </c>
      <c r="W174" s="102" t="s">
        <v>1231</v>
      </c>
      <c r="X174" s="102" t="s">
        <v>1231</v>
      </c>
      <c r="Y174" s="103" t="s">
        <v>1236</v>
      </c>
      <c r="Z174" s="21" t="s">
        <v>104</v>
      </c>
      <c r="AA174" s="104" t="s">
        <v>1244</v>
      </c>
      <c r="AB174" s="105" t="s">
        <v>1231</v>
      </c>
      <c r="AC174" s="105" t="s">
        <v>1232</v>
      </c>
      <c r="AI174" s="102" t="s">
        <v>1232</v>
      </c>
      <c r="AJ174" s="95" t="s">
        <v>1232</v>
      </c>
      <c r="AP174" s="24" t="s">
        <v>104</v>
      </c>
      <c r="AQ174" s="103" t="s">
        <v>1232</v>
      </c>
      <c r="AR174" s="103" t="s">
        <v>1232</v>
      </c>
      <c r="AT174" s="15" t="s">
        <v>66</v>
      </c>
      <c r="AU174" s="11" t="s">
        <v>109</v>
      </c>
      <c r="AV174" s="86" t="s">
        <v>1184</v>
      </c>
      <c r="AX174" s="11" t="s">
        <v>109</v>
      </c>
      <c r="AY174" s="11" t="s">
        <v>60</v>
      </c>
      <c r="AZ174" s="11" t="s">
        <v>111</v>
      </c>
      <c r="BA174" s="11">
        <v>406819883</v>
      </c>
      <c r="BC174" s="12">
        <v>45953.532127341387</v>
      </c>
      <c r="BD174" s="12">
        <v>45953.536498998081</v>
      </c>
      <c r="BE174" s="12">
        <v>45953.536113521172</v>
      </c>
    </row>
    <row r="175" spans="1:58" ht="15" customHeight="1" x14ac:dyDescent="0.3">
      <c r="A175" s="141">
        <v>174</v>
      </c>
      <c r="B175" s="39" t="s">
        <v>1177</v>
      </c>
      <c r="C175" s="95" t="s">
        <v>1177</v>
      </c>
      <c r="D175" s="95" t="s">
        <v>1177</v>
      </c>
      <c r="E175" s="95" t="s">
        <v>1177</v>
      </c>
      <c r="F175" s="95" t="s">
        <v>1177</v>
      </c>
      <c r="G175" s="95" t="s">
        <v>1177</v>
      </c>
      <c r="H175" s="95" t="s">
        <v>1177</v>
      </c>
      <c r="I175" s="95" t="s">
        <v>1177</v>
      </c>
      <c r="J175" s="95" t="s">
        <v>1177</v>
      </c>
      <c r="K175" s="95" t="s">
        <v>1177</v>
      </c>
      <c r="L175" s="95" t="s">
        <v>1177</v>
      </c>
      <c r="M175" s="95" t="s">
        <v>1177</v>
      </c>
      <c r="N175" s="95" t="s">
        <v>1177</v>
      </c>
      <c r="O175" s="95" t="s">
        <v>1177</v>
      </c>
      <c r="P175" s="95" t="s">
        <v>1177</v>
      </c>
      <c r="Q175" s="95" t="s">
        <v>1177</v>
      </c>
      <c r="R175" s="95" t="s">
        <v>1177</v>
      </c>
      <c r="S175" s="95" t="s">
        <v>1177</v>
      </c>
      <c r="T175" s="27" t="s">
        <v>104</v>
      </c>
      <c r="U175" s="102" t="s">
        <v>1230</v>
      </c>
      <c r="V175" s="102" t="s">
        <v>1229</v>
      </c>
      <c r="W175" s="102" t="s">
        <v>1230</v>
      </c>
      <c r="X175" s="102" t="s">
        <v>1230</v>
      </c>
      <c r="Y175" s="103" t="s">
        <v>1236</v>
      </c>
      <c r="Z175" s="21" t="s">
        <v>104</v>
      </c>
      <c r="AA175" s="104" t="s">
        <v>1244</v>
      </c>
      <c r="AB175" s="105" t="s">
        <v>1229</v>
      </c>
      <c r="AC175" s="105" t="s">
        <v>1229</v>
      </c>
      <c r="AF175" s="19" t="s">
        <v>79</v>
      </c>
      <c r="AH175" s="35" t="s">
        <v>1070</v>
      </c>
      <c r="AI175" s="102" t="s">
        <v>1230</v>
      </c>
      <c r="AJ175" s="95" t="s">
        <v>1229</v>
      </c>
      <c r="AN175" s="7" t="s">
        <v>61</v>
      </c>
      <c r="AQ175" s="103" t="s">
        <v>1229</v>
      </c>
      <c r="AR175" s="103" t="s">
        <v>1229</v>
      </c>
      <c r="AT175" s="15" t="s">
        <v>66</v>
      </c>
      <c r="AU175" s="11" t="s">
        <v>868</v>
      </c>
      <c r="AV175" s="86" t="s">
        <v>1181</v>
      </c>
      <c r="AX175" s="11" t="s">
        <v>94</v>
      </c>
      <c r="AY175" s="11" t="s">
        <v>59</v>
      </c>
      <c r="AZ175" s="11" t="s">
        <v>1071</v>
      </c>
      <c r="BC175" s="12">
        <v>45953.528620330879</v>
      </c>
      <c r="BD175" s="12">
        <v>45953.537106875359</v>
      </c>
      <c r="BE175" s="12">
        <v>45953.536794245541</v>
      </c>
    </row>
    <row r="176" spans="1:58" ht="15" customHeight="1" x14ac:dyDescent="0.3">
      <c r="A176" s="141">
        <v>175</v>
      </c>
      <c r="B176" s="7" t="s">
        <v>1178</v>
      </c>
      <c r="C176" s="95" t="s">
        <v>1177</v>
      </c>
      <c r="D176" s="95" t="s">
        <v>1179</v>
      </c>
      <c r="E176" s="95" t="s">
        <v>1177</v>
      </c>
      <c r="F176" s="95" t="s">
        <v>1177</v>
      </c>
      <c r="G176" s="95" t="s">
        <v>1178</v>
      </c>
      <c r="H176" s="95" t="s">
        <v>1177</v>
      </c>
      <c r="I176" s="99" t="s">
        <v>1179</v>
      </c>
      <c r="J176" s="95" t="s">
        <v>1177</v>
      </c>
      <c r="K176" s="95" t="s">
        <v>1177</v>
      </c>
      <c r="L176" s="95" t="s">
        <v>1178</v>
      </c>
      <c r="M176" s="95" t="s">
        <v>1177</v>
      </c>
      <c r="N176" s="95" t="s">
        <v>1177</v>
      </c>
      <c r="O176" s="95" t="s">
        <v>1177</v>
      </c>
      <c r="P176" s="95" t="s">
        <v>1179</v>
      </c>
      <c r="Q176" s="95" t="s">
        <v>1178</v>
      </c>
      <c r="R176" s="95" t="s">
        <v>1177</v>
      </c>
      <c r="S176" s="95" t="s">
        <v>1177</v>
      </c>
      <c r="T176" s="25" t="s">
        <v>137</v>
      </c>
      <c r="U176" s="102" t="s">
        <v>1229</v>
      </c>
      <c r="V176" s="102" t="s">
        <v>1229</v>
      </c>
      <c r="W176" s="102" t="s">
        <v>1231</v>
      </c>
      <c r="X176" s="102" t="s">
        <v>1230</v>
      </c>
      <c r="Y176" s="103" t="s">
        <v>1233</v>
      </c>
      <c r="AA176" s="104" t="s">
        <v>1243</v>
      </c>
      <c r="AB176" s="105" t="s">
        <v>1230</v>
      </c>
      <c r="AC176" s="105" t="s">
        <v>1229</v>
      </c>
      <c r="AE176" s="18" t="s">
        <v>73</v>
      </c>
      <c r="AI176" s="102" t="s">
        <v>1231</v>
      </c>
      <c r="AJ176" s="95" t="s">
        <v>1229</v>
      </c>
      <c r="AN176" s="7" t="s">
        <v>61</v>
      </c>
      <c r="AQ176" s="103" t="s">
        <v>1229</v>
      </c>
      <c r="AR176" s="103" t="s">
        <v>1229</v>
      </c>
      <c r="AS176" s="33" t="s">
        <v>138</v>
      </c>
      <c r="AT176" s="15" t="s">
        <v>66</v>
      </c>
      <c r="AU176" s="11" t="s">
        <v>139</v>
      </c>
      <c r="AV176" s="86" t="s">
        <v>1184</v>
      </c>
      <c r="AX176" s="11" t="s">
        <v>109</v>
      </c>
      <c r="AY176" s="11" t="s">
        <v>59</v>
      </c>
      <c r="AZ176" s="11" t="s">
        <v>140</v>
      </c>
      <c r="BC176" s="12">
        <v>45953.526681063777</v>
      </c>
      <c r="BD176" s="12">
        <v>45953.537620040574</v>
      </c>
      <c r="BE176" s="12">
        <v>45953.537522125269</v>
      </c>
    </row>
    <row r="177" spans="1:58" ht="15" customHeight="1" x14ac:dyDescent="0.3">
      <c r="A177" s="141">
        <v>176</v>
      </c>
      <c r="B177" s="95" t="s">
        <v>1177</v>
      </c>
      <c r="C177" s="95" t="s">
        <v>1177</v>
      </c>
      <c r="D177" s="95" t="s">
        <v>1177</v>
      </c>
      <c r="E177" s="95" t="s">
        <v>1177</v>
      </c>
      <c r="F177" s="95" t="s">
        <v>1179</v>
      </c>
      <c r="G177" s="95" t="s">
        <v>1177</v>
      </c>
      <c r="H177" s="95" t="s">
        <v>1177</v>
      </c>
      <c r="I177" s="95" t="s">
        <v>1177</v>
      </c>
      <c r="J177" s="95" t="s">
        <v>1177</v>
      </c>
      <c r="K177" s="95" t="s">
        <v>1177</v>
      </c>
      <c r="L177" s="95" t="s">
        <v>1177</v>
      </c>
      <c r="M177" s="95" t="s">
        <v>1178</v>
      </c>
      <c r="N177" s="95" t="s">
        <v>1177</v>
      </c>
      <c r="O177" s="95" t="s">
        <v>1177</v>
      </c>
      <c r="P177" s="95" t="s">
        <v>1177</v>
      </c>
      <c r="Q177" s="95" t="s">
        <v>1177</v>
      </c>
      <c r="R177" s="95" t="s">
        <v>1177</v>
      </c>
      <c r="S177" s="95" t="s">
        <v>1177</v>
      </c>
      <c r="U177" s="102" t="s">
        <v>1229</v>
      </c>
      <c r="V177" s="102" t="s">
        <v>1230</v>
      </c>
      <c r="W177" s="102" t="s">
        <v>1230</v>
      </c>
      <c r="X177" s="102" t="s">
        <v>1230</v>
      </c>
      <c r="Y177" s="103" t="s">
        <v>1236</v>
      </c>
      <c r="Z177" s="10" t="s">
        <v>951</v>
      </c>
      <c r="AA177" s="104" t="s">
        <v>1246</v>
      </c>
      <c r="AB177" s="105" t="s">
        <v>1230</v>
      </c>
      <c r="AC177" s="105" t="s">
        <v>1230</v>
      </c>
      <c r="AE177" s="18" t="s">
        <v>73</v>
      </c>
      <c r="AH177" s="35" t="s">
        <v>952</v>
      </c>
      <c r="AI177" s="102" t="s">
        <v>1229</v>
      </c>
      <c r="AJ177" s="95" t="s">
        <v>1230</v>
      </c>
      <c r="AM177" s="36" t="s">
        <v>64</v>
      </c>
      <c r="AP177" s="24" t="s">
        <v>953</v>
      </c>
      <c r="AQ177" s="103" t="s">
        <v>1229</v>
      </c>
      <c r="AR177" s="103" t="s">
        <v>1230</v>
      </c>
      <c r="AS177" s="83" t="s">
        <v>104</v>
      </c>
      <c r="AT177" s="15" t="s">
        <v>66</v>
      </c>
      <c r="AU177" s="11" t="s">
        <v>868</v>
      </c>
      <c r="AV177" s="86" t="s">
        <v>1181</v>
      </c>
      <c r="AX177" s="11" t="s">
        <v>94</v>
      </c>
      <c r="AY177" s="11" t="s">
        <v>60</v>
      </c>
      <c r="AZ177" s="11" t="s">
        <v>954</v>
      </c>
      <c r="BA177" s="11">
        <v>269844197</v>
      </c>
      <c r="BC177" s="12">
        <v>45953.529362796471</v>
      </c>
      <c r="BD177" s="12">
        <v>45953.538429135071</v>
      </c>
      <c r="BE177" s="12">
        <v>45953.538280324123</v>
      </c>
    </row>
    <row r="178" spans="1:58" ht="15" customHeight="1" x14ac:dyDescent="0.3">
      <c r="A178" s="141">
        <v>177</v>
      </c>
      <c r="B178" s="7" t="s">
        <v>1179</v>
      </c>
      <c r="C178" s="95" t="s">
        <v>1177</v>
      </c>
      <c r="D178" s="95" t="s">
        <v>1179</v>
      </c>
      <c r="E178" s="95" t="s">
        <v>1177</v>
      </c>
      <c r="F178" s="95" t="s">
        <v>1177</v>
      </c>
      <c r="G178" s="95" t="s">
        <v>1177</v>
      </c>
      <c r="H178" s="95" t="s">
        <v>1177</v>
      </c>
      <c r="I178" s="95" t="s">
        <v>1177</v>
      </c>
      <c r="J178" s="95" t="s">
        <v>1177</v>
      </c>
      <c r="K178" s="95" t="s">
        <v>1177</v>
      </c>
      <c r="L178" s="95" t="s">
        <v>1177</v>
      </c>
      <c r="M178" s="95" t="s">
        <v>1179</v>
      </c>
      <c r="N178" s="95" t="s">
        <v>1177</v>
      </c>
      <c r="O178" s="95" t="s">
        <v>1177</v>
      </c>
      <c r="P178" s="95" t="s">
        <v>1177</v>
      </c>
      <c r="Q178" s="95" t="s">
        <v>1177</v>
      </c>
      <c r="R178" s="95" t="s">
        <v>1177</v>
      </c>
      <c r="S178" s="95" t="s">
        <v>1177</v>
      </c>
      <c r="T178" s="27" t="s">
        <v>104</v>
      </c>
      <c r="U178" s="102" t="s">
        <v>1229</v>
      </c>
      <c r="V178" s="102" t="s">
        <v>1229</v>
      </c>
      <c r="W178" s="102" t="s">
        <v>1232</v>
      </c>
      <c r="X178" s="102" t="s">
        <v>1230</v>
      </c>
      <c r="Y178" s="103" t="s">
        <v>1236</v>
      </c>
      <c r="Z178" s="21" t="s">
        <v>104</v>
      </c>
      <c r="AA178" s="104" t="s">
        <v>1243</v>
      </c>
      <c r="AB178" s="105" t="s">
        <v>1232</v>
      </c>
      <c r="AC178" s="105" t="s">
        <v>1232</v>
      </c>
      <c r="AD178" s="18" t="s">
        <v>63</v>
      </c>
      <c r="AI178" s="102" t="s">
        <v>1231</v>
      </c>
      <c r="AJ178" s="95" t="s">
        <v>1231</v>
      </c>
      <c r="AK178" s="7" t="s">
        <v>99</v>
      </c>
      <c r="AQ178" s="103" t="s">
        <v>1229</v>
      </c>
      <c r="AR178" s="103" t="s">
        <v>1230</v>
      </c>
      <c r="AS178" s="83"/>
      <c r="AT178" s="15" t="s">
        <v>66</v>
      </c>
      <c r="AU178" s="11" t="s">
        <v>868</v>
      </c>
      <c r="AV178" s="86" t="s">
        <v>1181</v>
      </c>
      <c r="AX178" s="11" t="s">
        <v>94</v>
      </c>
      <c r="AY178" s="11" t="s">
        <v>60</v>
      </c>
      <c r="AZ178" s="11" t="s">
        <v>1072</v>
      </c>
      <c r="BA178" s="11">
        <v>450168484</v>
      </c>
      <c r="BC178" s="12">
        <v>45953.527783150763</v>
      </c>
      <c r="BD178" s="12">
        <v>45953.53887793859</v>
      </c>
      <c r="BE178" s="12">
        <v>45953.538723273887</v>
      </c>
    </row>
    <row r="179" spans="1:58" ht="15" customHeight="1" x14ac:dyDescent="0.3">
      <c r="A179" s="140">
        <v>178</v>
      </c>
      <c r="B179" s="95" t="s">
        <v>1177</v>
      </c>
      <c r="C179" s="95" t="s">
        <v>1177</v>
      </c>
      <c r="D179" s="95" t="s">
        <v>1177</v>
      </c>
      <c r="E179" s="95" t="s">
        <v>1177</v>
      </c>
      <c r="F179" s="95" t="s">
        <v>1179</v>
      </c>
      <c r="G179" s="95" t="s">
        <v>1177</v>
      </c>
      <c r="H179" s="95" t="s">
        <v>1177</v>
      </c>
      <c r="I179" s="99" t="s">
        <v>1179</v>
      </c>
      <c r="J179" s="95" t="s">
        <v>1177</v>
      </c>
      <c r="K179" s="95" t="s">
        <v>1177</v>
      </c>
      <c r="L179" s="95" t="s">
        <v>1177</v>
      </c>
      <c r="M179" s="95" t="s">
        <v>1177</v>
      </c>
      <c r="N179" s="95" t="s">
        <v>1177</v>
      </c>
      <c r="O179" s="95" t="s">
        <v>1177</v>
      </c>
      <c r="P179" s="95" t="s">
        <v>1177</v>
      </c>
      <c r="Q179" s="95" t="s">
        <v>1177</v>
      </c>
      <c r="R179" s="95" t="s">
        <v>1177</v>
      </c>
      <c r="S179" s="95" t="s">
        <v>1177</v>
      </c>
      <c r="T179" s="56"/>
      <c r="U179" s="102" t="s">
        <v>1229</v>
      </c>
      <c r="V179" s="102" t="s">
        <v>1231</v>
      </c>
      <c r="W179" s="102" t="s">
        <v>1229</v>
      </c>
      <c r="X179" s="102" t="s">
        <v>1229</v>
      </c>
      <c r="Y179" s="103" t="s">
        <v>1236</v>
      </c>
      <c r="Z179" s="58"/>
      <c r="AA179" s="104" t="s">
        <v>1246</v>
      </c>
      <c r="AB179" s="105" t="s">
        <v>1229</v>
      </c>
      <c r="AC179" s="105" t="s">
        <v>1229</v>
      </c>
      <c r="AD179" s="59" t="s">
        <v>63</v>
      </c>
      <c r="AE179" s="59"/>
      <c r="AF179" s="60"/>
      <c r="AG179" s="60"/>
      <c r="AH179" s="61"/>
      <c r="AI179" s="102" t="s">
        <v>1229</v>
      </c>
      <c r="AJ179" s="95" t="s">
        <v>1231</v>
      </c>
      <c r="AK179" s="57"/>
      <c r="AL179" s="57"/>
      <c r="AM179" s="62" t="s">
        <v>64</v>
      </c>
      <c r="AN179" s="57"/>
      <c r="AO179" s="63"/>
      <c r="AP179" s="82"/>
      <c r="AQ179" s="103" t="s">
        <v>1231</v>
      </c>
      <c r="AR179" s="103" t="s">
        <v>1231</v>
      </c>
      <c r="AS179" s="61"/>
      <c r="AT179" s="65" t="s">
        <v>76</v>
      </c>
      <c r="AU179" s="64" t="s">
        <v>868</v>
      </c>
      <c r="AV179" s="86" t="s">
        <v>1181</v>
      </c>
      <c r="AW179" s="66"/>
      <c r="AX179" s="64" t="s">
        <v>94</v>
      </c>
      <c r="AY179" s="64" t="s">
        <v>59</v>
      </c>
      <c r="AZ179" s="64" t="s">
        <v>1139</v>
      </c>
      <c r="BA179" s="64"/>
      <c r="BB179" s="64"/>
      <c r="BC179" s="67">
        <v>45953.526486630188</v>
      </c>
      <c r="BD179" s="67">
        <v>45953.539005633371</v>
      </c>
      <c r="BE179" s="67">
        <v>45953.538661327671</v>
      </c>
      <c r="BF179" s="64"/>
    </row>
    <row r="180" spans="1:58" ht="15" customHeight="1" x14ac:dyDescent="0.3">
      <c r="A180" s="141">
        <v>179</v>
      </c>
      <c r="B180" s="95" t="s">
        <v>1177</v>
      </c>
      <c r="C180" s="95" t="s">
        <v>1179</v>
      </c>
      <c r="D180" s="95" t="s">
        <v>1177</v>
      </c>
      <c r="E180" s="95" t="s">
        <v>1177</v>
      </c>
      <c r="F180" s="95" t="s">
        <v>1179</v>
      </c>
      <c r="G180" s="95" t="s">
        <v>1177</v>
      </c>
      <c r="H180" s="95" t="s">
        <v>1177</v>
      </c>
      <c r="I180" s="99" t="s">
        <v>1179</v>
      </c>
      <c r="J180" s="95" t="s">
        <v>1177</v>
      </c>
      <c r="K180" s="95" t="s">
        <v>1177</v>
      </c>
      <c r="L180" s="95" t="s">
        <v>1179</v>
      </c>
      <c r="M180" s="95" t="s">
        <v>1178</v>
      </c>
      <c r="N180" s="95" t="s">
        <v>1177</v>
      </c>
      <c r="O180" s="95" t="s">
        <v>1177</v>
      </c>
      <c r="P180" s="95" t="s">
        <v>1177</v>
      </c>
      <c r="Q180" s="95" t="s">
        <v>1177</v>
      </c>
      <c r="R180" s="95" t="s">
        <v>1177</v>
      </c>
      <c r="S180" s="95" t="s">
        <v>1177</v>
      </c>
      <c r="U180" s="102" t="s">
        <v>1229</v>
      </c>
      <c r="V180" s="102" t="s">
        <v>1231</v>
      </c>
      <c r="W180" s="102" t="s">
        <v>1229</v>
      </c>
      <c r="X180" s="102" t="s">
        <v>1229</v>
      </c>
      <c r="Y180" s="103" t="s">
        <v>1236</v>
      </c>
      <c r="AA180" s="104" t="s">
        <v>1246</v>
      </c>
      <c r="AB180" s="105" t="s">
        <v>1229</v>
      </c>
      <c r="AC180" s="105" t="s">
        <v>1229</v>
      </c>
      <c r="AD180" s="18" t="s">
        <v>63</v>
      </c>
      <c r="AG180" s="19" t="s">
        <v>121</v>
      </c>
      <c r="AH180" s="33" t="s">
        <v>1073</v>
      </c>
      <c r="AI180" s="102" t="s">
        <v>1230</v>
      </c>
      <c r="AJ180" s="95" t="s">
        <v>1229</v>
      </c>
      <c r="AN180" s="7" t="s">
        <v>61</v>
      </c>
      <c r="AQ180" s="103" t="s">
        <v>1229</v>
      </c>
      <c r="AR180" s="103" t="s">
        <v>1229</v>
      </c>
      <c r="AS180" s="83"/>
      <c r="AT180" s="15" t="s">
        <v>66</v>
      </c>
      <c r="AU180" s="11" t="s">
        <v>868</v>
      </c>
      <c r="AV180" s="86" t="s">
        <v>1181</v>
      </c>
      <c r="AX180" s="11" t="s">
        <v>94</v>
      </c>
      <c r="AY180" s="11" t="s">
        <v>59</v>
      </c>
      <c r="AZ180" s="11" t="s">
        <v>1074</v>
      </c>
      <c r="BC180" s="12">
        <v>45953.526465390387</v>
      </c>
      <c r="BD180" s="12">
        <v>45953.539104479401</v>
      </c>
      <c r="BE180" s="12">
        <v>45953.53878855925</v>
      </c>
    </row>
    <row r="181" spans="1:58" ht="15" customHeight="1" x14ac:dyDescent="0.3">
      <c r="A181" s="141">
        <v>180</v>
      </c>
      <c r="B181" s="7" t="s">
        <v>1179</v>
      </c>
      <c r="C181" s="95" t="s">
        <v>1177</v>
      </c>
      <c r="D181" s="95" t="s">
        <v>1177</v>
      </c>
      <c r="E181" s="95" t="s">
        <v>1177</v>
      </c>
      <c r="F181" s="95" t="s">
        <v>1177</v>
      </c>
      <c r="G181" s="95" t="s">
        <v>1179</v>
      </c>
      <c r="H181" s="95" t="s">
        <v>1177</v>
      </c>
      <c r="I181" s="95" t="s">
        <v>1177</v>
      </c>
      <c r="J181" s="95" t="s">
        <v>1177</v>
      </c>
      <c r="K181" s="95" t="s">
        <v>1177</v>
      </c>
      <c r="L181" s="95" t="s">
        <v>1177</v>
      </c>
      <c r="M181" s="95" t="s">
        <v>1177</v>
      </c>
      <c r="N181" s="95" t="s">
        <v>1177</v>
      </c>
      <c r="O181" s="95" t="s">
        <v>1177</v>
      </c>
      <c r="P181" s="95" t="s">
        <v>1177</v>
      </c>
      <c r="Q181" s="95" t="s">
        <v>1177</v>
      </c>
      <c r="R181" s="95" t="s">
        <v>1177</v>
      </c>
      <c r="S181" s="95" t="s">
        <v>1177</v>
      </c>
      <c r="U181" s="102" t="s">
        <v>1229</v>
      </c>
      <c r="V181" s="102" t="s">
        <v>1229</v>
      </c>
      <c r="W181" s="102" t="s">
        <v>1230</v>
      </c>
      <c r="X181" s="102" t="s">
        <v>1231</v>
      </c>
      <c r="Y181" s="103" t="s">
        <v>1233</v>
      </c>
      <c r="AA181" s="104" t="s">
        <v>1245</v>
      </c>
      <c r="AB181" s="105" t="s">
        <v>1229</v>
      </c>
      <c r="AC181" s="105" t="s">
        <v>1229</v>
      </c>
      <c r="AE181" s="18" t="s">
        <v>73</v>
      </c>
      <c r="AI181" s="102" t="s">
        <v>1229</v>
      </c>
      <c r="AJ181" s="95" t="s">
        <v>1229</v>
      </c>
      <c r="AK181" s="7" t="s">
        <v>99</v>
      </c>
      <c r="AM181" s="36" t="s">
        <v>64</v>
      </c>
      <c r="AQ181" s="103" t="s">
        <v>1229</v>
      </c>
      <c r="AR181" s="103" t="s">
        <v>1229</v>
      </c>
      <c r="AS181" s="83"/>
      <c r="AT181" s="15" t="s">
        <v>66</v>
      </c>
      <c r="AU181" s="11" t="s">
        <v>868</v>
      </c>
      <c r="AV181" s="86" t="s">
        <v>1181</v>
      </c>
      <c r="AX181" s="11" t="s">
        <v>94</v>
      </c>
      <c r="AY181" s="11" t="s">
        <v>59</v>
      </c>
      <c r="AZ181" s="11" t="s">
        <v>1075</v>
      </c>
      <c r="BC181" s="12">
        <v>45953.526938399213</v>
      </c>
      <c r="BD181" s="12">
        <v>45953.540493651948</v>
      </c>
      <c r="BE181" s="12">
        <v>45953.540142238598</v>
      </c>
    </row>
    <row r="182" spans="1:58" ht="15" customHeight="1" x14ac:dyDescent="0.3">
      <c r="A182" s="141">
        <v>181</v>
      </c>
      <c r="B182" s="95" t="s">
        <v>1177</v>
      </c>
      <c r="C182" s="95" t="s">
        <v>1177</v>
      </c>
      <c r="D182" s="95" t="s">
        <v>1177</v>
      </c>
      <c r="E182" s="95" t="s">
        <v>1179</v>
      </c>
      <c r="F182" s="95" t="s">
        <v>1179</v>
      </c>
      <c r="G182" s="95" t="s">
        <v>1177</v>
      </c>
      <c r="H182" s="95" t="s">
        <v>1177</v>
      </c>
      <c r="I182" s="95" t="s">
        <v>1177</v>
      </c>
      <c r="J182" s="95" t="s">
        <v>1179</v>
      </c>
      <c r="K182" s="95" t="s">
        <v>1177</v>
      </c>
      <c r="L182" s="95" t="s">
        <v>1179</v>
      </c>
      <c r="M182" s="95" t="s">
        <v>1177</v>
      </c>
      <c r="N182" s="95" t="s">
        <v>1179</v>
      </c>
      <c r="O182" s="95" t="s">
        <v>1177</v>
      </c>
      <c r="P182" s="95" t="s">
        <v>1179</v>
      </c>
      <c r="Q182" s="95" t="s">
        <v>1179</v>
      </c>
      <c r="R182" s="95" t="s">
        <v>1177</v>
      </c>
      <c r="S182" s="95" t="s">
        <v>1177</v>
      </c>
      <c r="T182" s="27" t="s">
        <v>932</v>
      </c>
      <c r="U182" s="102" t="s">
        <v>1229</v>
      </c>
      <c r="V182" s="102" t="s">
        <v>1231</v>
      </c>
      <c r="W182" s="102" t="s">
        <v>1231</v>
      </c>
      <c r="X182" s="102" t="s">
        <v>1230</v>
      </c>
      <c r="Y182" s="103" t="s">
        <v>1233</v>
      </c>
      <c r="Z182" s="10" t="s">
        <v>933</v>
      </c>
      <c r="AA182" s="104" t="s">
        <v>1244</v>
      </c>
      <c r="AB182" s="105" t="s">
        <v>1229</v>
      </c>
      <c r="AC182" s="105" t="s">
        <v>1229</v>
      </c>
      <c r="AE182" s="18" t="s">
        <v>73</v>
      </c>
      <c r="AI182" s="102" t="s">
        <v>1231</v>
      </c>
      <c r="AJ182" s="95" t="s">
        <v>1231</v>
      </c>
      <c r="AL182" s="7" t="s">
        <v>80</v>
      </c>
      <c r="AN182" s="7" t="s">
        <v>61</v>
      </c>
      <c r="AQ182" s="103" t="s">
        <v>1229</v>
      </c>
      <c r="AR182" s="103" t="s">
        <v>1231</v>
      </c>
      <c r="AS182" s="83" t="s">
        <v>934</v>
      </c>
      <c r="AT182" s="15" t="s">
        <v>66</v>
      </c>
      <c r="AU182" s="11" t="s">
        <v>868</v>
      </c>
      <c r="AV182" s="86" t="s">
        <v>1181</v>
      </c>
      <c r="AX182" s="11" t="s">
        <v>94</v>
      </c>
      <c r="AY182" s="11" t="s">
        <v>60</v>
      </c>
      <c r="AZ182" s="11" t="s">
        <v>935</v>
      </c>
      <c r="BA182" s="11">
        <v>201584392</v>
      </c>
      <c r="BC182" s="12">
        <v>45953.527773158094</v>
      </c>
      <c r="BD182" s="12">
        <v>45953.541319911943</v>
      </c>
      <c r="BE182" s="12">
        <v>45953.541055683847</v>
      </c>
    </row>
    <row r="183" spans="1:58" ht="15" customHeight="1" x14ac:dyDescent="0.3">
      <c r="A183" s="141">
        <v>182</v>
      </c>
      <c r="B183" s="95" t="s">
        <v>1177</v>
      </c>
      <c r="C183" s="95" t="s">
        <v>1177</v>
      </c>
      <c r="D183" s="95" t="s">
        <v>1177</v>
      </c>
      <c r="E183" s="95" t="s">
        <v>1179</v>
      </c>
      <c r="F183" s="95" t="s">
        <v>1179</v>
      </c>
      <c r="G183" s="95" t="s">
        <v>1177</v>
      </c>
      <c r="H183" s="95" t="s">
        <v>1177</v>
      </c>
      <c r="I183" s="95" t="s">
        <v>1177</v>
      </c>
      <c r="J183" s="95" t="s">
        <v>1179</v>
      </c>
      <c r="K183" s="95" t="s">
        <v>1177</v>
      </c>
      <c r="L183" s="95" t="s">
        <v>1179</v>
      </c>
      <c r="M183" s="95" t="s">
        <v>1177</v>
      </c>
      <c r="N183" s="95" t="s">
        <v>1179</v>
      </c>
      <c r="O183" s="95" t="s">
        <v>1177</v>
      </c>
      <c r="P183" s="95" t="s">
        <v>1179</v>
      </c>
      <c r="Q183" s="95" t="s">
        <v>1179</v>
      </c>
      <c r="R183" s="95" t="s">
        <v>1177</v>
      </c>
      <c r="S183" s="95" t="s">
        <v>1177</v>
      </c>
      <c r="T183" s="27" t="s">
        <v>936</v>
      </c>
      <c r="U183" s="102" t="s">
        <v>1229</v>
      </c>
      <c r="V183" s="102" t="s">
        <v>1231</v>
      </c>
      <c r="W183" s="102" t="s">
        <v>1231</v>
      </c>
      <c r="X183" s="102" t="s">
        <v>1230</v>
      </c>
      <c r="Y183" s="103" t="s">
        <v>1233</v>
      </c>
      <c r="Z183" s="10" t="s">
        <v>937</v>
      </c>
      <c r="AA183" s="104" t="s">
        <v>1244</v>
      </c>
      <c r="AB183" s="105" t="s">
        <v>1229</v>
      </c>
      <c r="AC183" s="105" t="s">
        <v>1229</v>
      </c>
      <c r="AE183" s="18" t="s">
        <v>73</v>
      </c>
      <c r="AI183" s="102" t="s">
        <v>1231</v>
      </c>
      <c r="AJ183" s="95" t="s">
        <v>1231</v>
      </c>
      <c r="AL183" s="7" t="s">
        <v>80</v>
      </c>
      <c r="AN183" s="7" t="s">
        <v>61</v>
      </c>
      <c r="AQ183" s="103" t="s">
        <v>1229</v>
      </c>
      <c r="AR183" s="103" t="s">
        <v>1231</v>
      </c>
      <c r="AS183" s="83" t="s">
        <v>938</v>
      </c>
      <c r="AT183" s="15" t="s">
        <v>66</v>
      </c>
      <c r="AU183" s="11" t="s">
        <v>868</v>
      </c>
      <c r="AV183" s="86" t="s">
        <v>1181</v>
      </c>
      <c r="AX183" s="11" t="s">
        <v>94</v>
      </c>
      <c r="AY183" s="11" t="s">
        <v>60</v>
      </c>
      <c r="AZ183" s="11" t="s">
        <v>939</v>
      </c>
      <c r="BA183" s="11">
        <v>118846418</v>
      </c>
      <c r="BC183" s="12">
        <v>45953.527809182422</v>
      </c>
      <c r="BD183" s="12">
        <v>45953.541339898657</v>
      </c>
      <c r="BE183" s="12">
        <v>45953.541055594047</v>
      </c>
    </row>
    <row r="184" spans="1:58" ht="15" customHeight="1" x14ac:dyDescent="0.3">
      <c r="A184" s="141">
        <v>183</v>
      </c>
      <c r="B184" s="7" t="s">
        <v>1179</v>
      </c>
      <c r="C184" s="95" t="s">
        <v>1177</v>
      </c>
      <c r="D184" s="95" t="s">
        <v>1177</v>
      </c>
      <c r="E184" s="95" t="s">
        <v>1177</v>
      </c>
      <c r="F184" s="95" t="s">
        <v>1177</v>
      </c>
      <c r="G184" s="95" t="s">
        <v>1177</v>
      </c>
      <c r="H184" s="95" t="s">
        <v>1177</v>
      </c>
      <c r="I184" s="99" t="s">
        <v>1179</v>
      </c>
      <c r="J184" s="95" t="s">
        <v>1177</v>
      </c>
      <c r="K184" s="95" t="s">
        <v>1179</v>
      </c>
      <c r="L184" s="95" t="s">
        <v>1179</v>
      </c>
      <c r="M184" s="95" t="s">
        <v>1177</v>
      </c>
      <c r="N184" s="95" t="s">
        <v>1179</v>
      </c>
      <c r="O184" s="95" t="s">
        <v>1177</v>
      </c>
      <c r="P184" s="95" t="s">
        <v>1177</v>
      </c>
      <c r="Q184" s="95" t="s">
        <v>1177</v>
      </c>
      <c r="R184" s="95" t="s">
        <v>1179</v>
      </c>
      <c r="S184" s="95" t="s">
        <v>1179</v>
      </c>
      <c r="T184" s="27" t="s">
        <v>1076</v>
      </c>
      <c r="U184" s="102" t="s">
        <v>1231</v>
      </c>
      <c r="V184" s="102" t="s">
        <v>1231</v>
      </c>
      <c r="W184" s="102" t="s">
        <v>1230</v>
      </c>
      <c r="X184" s="102" t="s">
        <v>1231</v>
      </c>
      <c r="Y184" s="103" t="s">
        <v>1235</v>
      </c>
      <c r="Z184" s="21" t="s">
        <v>104</v>
      </c>
      <c r="AA184" s="104" t="s">
        <v>1243</v>
      </c>
      <c r="AB184" s="105" t="s">
        <v>1229</v>
      </c>
      <c r="AC184" s="105" t="s">
        <v>1231</v>
      </c>
      <c r="AD184" s="18" t="s">
        <v>63</v>
      </c>
      <c r="AI184" s="102" t="s">
        <v>1231</v>
      </c>
      <c r="AJ184" s="95" t="s">
        <v>1231</v>
      </c>
      <c r="AN184" s="7" t="s">
        <v>61</v>
      </c>
      <c r="AQ184" s="103" t="s">
        <v>1229</v>
      </c>
      <c r="AR184" s="103" t="s">
        <v>1231</v>
      </c>
      <c r="AS184" s="83"/>
      <c r="AT184" s="15" t="s">
        <v>66</v>
      </c>
      <c r="AU184" s="11" t="s">
        <v>868</v>
      </c>
      <c r="AV184" s="86" t="s">
        <v>1181</v>
      </c>
      <c r="AX184" s="11" t="s">
        <v>94</v>
      </c>
      <c r="AY184" s="11" t="s">
        <v>60</v>
      </c>
      <c r="AZ184" s="11" t="s">
        <v>1077</v>
      </c>
      <c r="BA184" s="11">
        <v>129386797</v>
      </c>
      <c r="BC184" s="12">
        <v>45953.526412318883</v>
      </c>
      <c r="BD184" s="12">
        <v>45953.542572277613</v>
      </c>
      <c r="BE184" s="12">
        <v>45953.541899704767</v>
      </c>
    </row>
    <row r="185" spans="1:58" ht="15" customHeight="1" x14ac:dyDescent="0.3">
      <c r="A185" s="141">
        <v>184</v>
      </c>
      <c r="B185" s="39" t="s">
        <v>1177</v>
      </c>
      <c r="C185" s="95" t="s">
        <v>1177</v>
      </c>
      <c r="D185" s="95" t="s">
        <v>1177</v>
      </c>
      <c r="E185" s="95" t="s">
        <v>1177</v>
      </c>
      <c r="F185" s="95" t="s">
        <v>1177</v>
      </c>
      <c r="G185" s="95" t="s">
        <v>1177</v>
      </c>
      <c r="H185" s="95" t="s">
        <v>1177</v>
      </c>
      <c r="I185" s="95" t="s">
        <v>1177</v>
      </c>
      <c r="J185" s="95" t="s">
        <v>1177</v>
      </c>
      <c r="K185" s="95" t="s">
        <v>1177</v>
      </c>
      <c r="L185" s="95" t="s">
        <v>1177</v>
      </c>
      <c r="M185" s="95" t="s">
        <v>1177</v>
      </c>
      <c r="N185" s="95" t="s">
        <v>1177</v>
      </c>
      <c r="O185" s="95" t="s">
        <v>1177</v>
      </c>
      <c r="P185" s="95" t="s">
        <v>1177</v>
      </c>
      <c r="Q185" s="95" t="s">
        <v>1177</v>
      </c>
      <c r="R185" s="95" t="s">
        <v>1177</v>
      </c>
      <c r="S185" s="95" t="s">
        <v>1177</v>
      </c>
      <c r="T185" s="25" t="s">
        <v>959</v>
      </c>
      <c r="U185" s="102" t="s">
        <v>1229</v>
      </c>
      <c r="V185" s="102" t="s">
        <v>1230</v>
      </c>
      <c r="W185" s="102" t="s">
        <v>1229</v>
      </c>
      <c r="X185" s="102" t="s">
        <v>1229</v>
      </c>
      <c r="Y185" s="103" t="s">
        <v>1236</v>
      </c>
      <c r="AA185" s="104" t="s">
        <v>1244</v>
      </c>
      <c r="AB185" s="105" t="s">
        <v>1232</v>
      </c>
      <c r="AC185" s="105" t="s">
        <v>1229</v>
      </c>
      <c r="AD185" s="18" t="s">
        <v>63</v>
      </c>
      <c r="AI185" s="102" t="s">
        <v>1229</v>
      </c>
      <c r="AJ185" s="95" t="s">
        <v>1231</v>
      </c>
      <c r="AL185" s="7" t="s">
        <v>80</v>
      </c>
      <c r="AQ185" s="103" t="s">
        <v>1231</v>
      </c>
      <c r="AR185" s="103" t="s">
        <v>1231</v>
      </c>
      <c r="AS185" s="83" t="s">
        <v>147</v>
      </c>
      <c r="AT185" s="15" t="s">
        <v>66</v>
      </c>
      <c r="AU185" s="11" t="s">
        <v>868</v>
      </c>
      <c r="AV185" s="86" t="s">
        <v>1181</v>
      </c>
      <c r="AX185" s="11" t="s">
        <v>94</v>
      </c>
      <c r="AY185" s="11" t="s">
        <v>60</v>
      </c>
      <c r="AZ185" s="11" t="s">
        <v>960</v>
      </c>
      <c r="BA185" s="11">
        <v>674063804</v>
      </c>
      <c r="BC185" s="12">
        <v>45953.526279934478</v>
      </c>
      <c r="BD185" s="12">
        <v>45953.543392510153</v>
      </c>
      <c r="BE185" s="12">
        <v>45953.543229073533</v>
      </c>
    </row>
    <row r="186" spans="1:58" ht="15" customHeight="1" x14ac:dyDescent="0.3">
      <c r="A186" s="141">
        <v>185</v>
      </c>
      <c r="B186" s="39" t="s">
        <v>1177</v>
      </c>
      <c r="C186" s="95" t="s">
        <v>1177</v>
      </c>
      <c r="D186" s="95" t="s">
        <v>1177</v>
      </c>
      <c r="E186" s="95" t="s">
        <v>1177</v>
      </c>
      <c r="F186" s="95" t="s">
        <v>1177</v>
      </c>
      <c r="G186" s="95" t="s">
        <v>1177</v>
      </c>
      <c r="H186" s="95" t="s">
        <v>1177</v>
      </c>
      <c r="I186" s="95" t="s">
        <v>1177</v>
      </c>
      <c r="J186" s="95" t="s">
        <v>1177</v>
      </c>
      <c r="K186" s="95" t="s">
        <v>1177</v>
      </c>
      <c r="L186" s="95" t="s">
        <v>1177</v>
      </c>
      <c r="M186" s="95" t="s">
        <v>1177</v>
      </c>
      <c r="N186" s="95" t="s">
        <v>1179</v>
      </c>
      <c r="O186" s="95" t="s">
        <v>1177</v>
      </c>
      <c r="P186" s="95" t="s">
        <v>1177</v>
      </c>
      <c r="Q186" s="95" t="s">
        <v>1177</v>
      </c>
      <c r="R186" s="95" t="s">
        <v>1177</v>
      </c>
      <c r="S186" s="95" t="s">
        <v>1177</v>
      </c>
      <c r="U186" s="102" t="s">
        <v>1229</v>
      </c>
      <c r="V186" s="102" t="s">
        <v>1229</v>
      </c>
      <c r="W186" s="102" t="s">
        <v>1231</v>
      </c>
      <c r="X186" s="102" t="s">
        <v>1231</v>
      </c>
      <c r="Y186" s="103" t="s">
        <v>1236</v>
      </c>
      <c r="Z186" s="10" t="s">
        <v>1078</v>
      </c>
      <c r="AA186" s="104" t="s">
        <v>1247</v>
      </c>
      <c r="AB186" s="105" t="s">
        <v>1229</v>
      </c>
      <c r="AC186" s="105" t="s">
        <v>1229</v>
      </c>
      <c r="AD186" s="18" t="s">
        <v>63</v>
      </c>
      <c r="AI186" s="102" t="s">
        <v>1230</v>
      </c>
      <c r="AJ186" s="95" t="s">
        <v>1229</v>
      </c>
      <c r="AM186" s="36" t="s">
        <v>64</v>
      </c>
      <c r="AN186" s="7" t="s">
        <v>61</v>
      </c>
      <c r="AP186" s="24" t="s">
        <v>1079</v>
      </c>
      <c r="AQ186" s="103" t="s">
        <v>1231</v>
      </c>
      <c r="AR186" s="103" t="s">
        <v>1231</v>
      </c>
      <c r="AT186" s="15" t="s">
        <v>66</v>
      </c>
      <c r="AU186" s="11" t="s">
        <v>868</v>
      </c>
      <c r="AV186" s="86" t="s">
        <v>1181</v>
      </c>
      <c r="AX186" s="11" t="s">
        <v>94</v>
      </c>
      <c r="AY186" s="11" t="s">
        <v>60</v>
      </c>
      <c r="AZ186" s="11" t="s">
        <v>1080</v>
      </c>
      <c r="BA186" s="11">
        <v>711490841</v>
      </c>
      <c r="BC186" s="12">
        <v>45953.5271356917</v>
      </c>
      <c r="BD186" s="12">
        <v>45953.872182399318</v>
      </c>
      <c r="BE186" s="12">
        <v>45953.871784587704</v>
      </c>
    </row>
    <row r="187" spans="1:58" ht="15" customHeight="1" x14ac:dyDescent="0.3">
      <c r="A187" s="38">
        <v>186</v>
      </c>
      <c r="B187" s="39" t="s">
        <v>1177</v>
      </c>
      <c r="C187" s="95" t="s">
        <v>1177</v>
      </c>
      <c r="D187" s="95" t="s">
        <v>1177</v>
      </c>
      <c r="E187" s="95" t="s">
        <v>1177</v>
      </c>
      <c r="F187" s="95" t="s">
        <v>1177</v>
      </c>
      <c r="G187" s="95" t="s">
        <v>1177</v>
      </c>
      <c r="H187" s="95" t="s">
        <v>1177</v>
      </c>
      <c r="I187" s="95" t="s">
        <v>1177</v>
      </c>
      <c r="J187" s="95" t="s">
        <v>1177</v>
      </c>
      <c r="K187" s="95" t="s">
        <v>1177</v>
      </c>
      <c r="L187" s="95" t="s">
        <v>1177</v>
      </c>
      <c r="M187" s="95" t="s">
        <v>1177</v>
      </c>
      <c r="N187" s="95" t="s">
        <v>1177</v>
      </c>
      <c r="O187" s="95" t="s">
        <v>1177</v>
      </c>
      <c r="P187" s="95" t="s">
        <v>1177</v>
      </c>
      <c r="Q187" s="95" t="s">
        <v>1177</v>
      </c>
      <c r="R187" s="95" t="s">
        <v>1177</v>
      </c>
      <c r="S187" s="95" t="s">
        <v>1177</v>
      </c>
      <c r="T187" s="40"/>
      <c r="U187" s="102" t="s">
        <v>1229</v>
      </c>
      <c r="V187" s="102" t="s">
        <v>1231</v>
      </c>
      <c r="W187" s="102" t="s">
        <v>1229</v>
      </c>
      <c r="X187" s="102" t="s">
        <v>1231</v>
      </c>
      <c r="Y187" s="103" t="s">
        <v>1233</v>
      </c>
      <c r="Z187" s="42"/>
      <c r="AA187" s="104" t="s">
        <v>1244</v>
      </c>
      <c r="AB187" s="105" t="s">
        <v>1230</v>
      </c>
      <c r="AC187" s="105" t="s">
        <v>1229</v>
      </c>
      <c r="AD187" s="43" t="s">
        <v>63</v>
      </c>
      <c r="AE187" s="43" t="s">
        <v>73</v>
      </c>
      <c r="AF187" s="44"/>
      <c r="AG187" s="44"/>
      <c r="AH187" s="45"/>
      <c r="AI187" s="102" t="s">
        <v>1231</v>
      </c>
      <c r="AJ187" s="95" t="s">
        <v>1230</v>
      </c>
      <c r="AK187" s="39"/>
      <c r="AL187" s="39"/>
      <c r="AM187" s="46" t="s">
        <v>64</v>
      </c>
      <c r="AN187" s="39"/>
      <c r="AO187" s="47"/>
      <c r="AP187" s="80"/>
      <c r="AQ187" s="103" t="s">
        <v>1229</v>
      </c>
      <c r="AR187" s="103" t="s">
        <v>1229</v>
      </c>
      <c r="AS187" s="45"/>
      <c r="AT187" s="49" t="s">
        <v>76</v>
      </c>
      <c r="AU187" s="48" t="s">
        <v>109</v>
      </c>
      <c r="AV187" s="86" t="s">
        <v>1184</v>
      </c>
      <c r="AW187" s="55"/>
      <c r="AX187" s="48" t="s">
        <v>94</v>
      </c>
      <c r="AY187" s="48" t="s">
        <v>60</v>
      </c>
      <c r="AZ187" s="48" t="s">
        <v>117</v>
      </c>
      <c r="BA187" s="48">
        <v>373254289</v>
      </c>
      <c r="BB187" s="48"/>
      <c r="BC187" s="50">
        <v>45954.379012418853</v>
      </c>
      <c r="BD187" s="50">
        <v>45954.425019216818</v>
      </c>
      <c r="BE187" s="50">
        <v>45954.424776045649</v>
      </c>
      <c r="BF187" s="48"/>
    </row>
    <row r="188" spans="1:58" ht="15" customHeight="1" x14ac:dyDescent="0.3">
      <c r="A188" s="38">
        <v>187</v>
      </c>
      <c r="B188" s="39" t="s">
        <v>1177</v>
      </c>
      <c r="C188" s="95" t="s">
        <v>1177</v>
      </c>
      <c r="D188" s="95" t="s">
        <v>1177</v>
      </c>
      <c r="E188" s="95" t="s">
        <v>1177</v>
      </c>
      <c r="F188" s="95" t="s">
        <v>1177</v>
      </c>
      <c r="G188" s="95" t="s">
        <v>1177</v>
      </c>
      <c r="H188" s="95" t="s">
        <v>1177</v>
      </c>
      <c r="I188" s="95" t="s">
        <v>1177</v>
      </c>
      <c r="J188" s="95" t="s">
        <v>1177</v>
      </c>
      <c r="K188" s="95" t="s">
        <v>1177</v>
      </c>
      <c r="L188" s="95" t="s">
        <v>1177</v>
      </c>
      <c r="M188" s="95" t="s">
        <v>1177</v>
      </c>
      <c r="N188" s="95" t="s">
        <v>1177</v>
      </c>
      <c r="O188" s="95" t="s">
        <v>1177</v>
      </c>
      <c r="P188" s="95" t="s">
        <v>1177</v>
      </c>
      <c r="Q188" s="95" t="s">
        <v>1177</v>
      </c>
      <c r="R188" s="95" t="s">
        <v>1177</v>
      </c>
      <c r="S188" s="95" t="s">
        <v>1177</v>
      </c>
      <c r="T188" s="40" t="s">
        <v>96</v>
      </c>
      <c r="U188" s="102" t="s">
        <v>1229</v>
      </c>
      <c r="V188" s="102" t="s">
        <v>1229</v>
      </c>
      <c r="W188" s="102" t="s">
        <v>1231</v>
      </c>
      <c r="X188" s="102" t="s">
        <v>1231</v>
      </c>
      <c r="Y188" s="103" t="s">
        <v>1233</v>
      </c>
      <c r="Z188" s="42"/>
      <c r="AA188" s="104" t="s">
        <v>1244</v>
      </c>
      <c r="AB188" s="105" t="s">
        <v>1229</v>
      </c>
      <c r="AC188" s="105" t="s">
        <v>1229</v>
      </c>
      <c r="AD188" s="43"/>
      <c r="AE188" s="43" t="s">
        <v>73</v>
      </c>
      <c r="AF188" s="44"/>
      <c r="AG188" s="44"/>
      <c r="AH188" s="45"/>
      <c r="AI188" s="102" t="s">
        <v>1231</v>
      </c>
      <c r="AJ188" s="95" t="s">
        <v>1229</v>
      </c>
      <c r="AK188" s="39"/>
      <c r="AL188" s="39" t="s">
        <v>80</v>
      </c>
      <c r="AM188" s="46" t="s">
        <v>64</v>
      </c>
      <c r="AN188" s="39"/>
      <c r="AO188" s="47"/>
      <c r="AP188" s="80"/>
      <c r="AQ188" s="103" t="s">
        <v>1229</v>
      </c>
      <c r="AR188" s="103" t="s">
        <v>1229</v>
      </c>
      <c r="AS188" s="45"/>
      <c r="AT188" s="49" t="s">
        <v>76</v>
      </c>
      <c r="AU188" s="48" t="s">
        <v>86</v>
      </c>
      <c r="AV188" s="86" t="s">
        <v>1184</v>
      </c>
      <c r="AW188" s="55"/>
      <c r="AX188" s="48" t="s">
        <v>94</v>
      </c>
      <c r="AY188" s="48" t="s">
        <v>60</v>
      </c>
      <c r="AZ188" s="48" t="s">
        <v>97</v>
      </c>
      <c r="BA188" s="48">
        <v>795981536</v>
      </c>
      <c r="BB188" s="48"/>
      <c r="BC188" s="50">
        <v>45954.44358846933</v>
      </c>
      <c r="BD188" s="50">
        <v>45954.445706886167</v>
      </c>
      <c r="BE188" s="50">
        <v>45954.445661663311</v>
      </c>
      <c r="BF188" s="48"/>
    </row>
    <row r="189" spans="1:58" ht="15" customHeight="1" x14ac:dyDescent="0.3">
      <c r="A189" s="141">
        <v>188</v>
      </c>
      <c r="B189" s="39" t="s">
        <v>1177</v>
      </c>
      <c r="C189" s="95" t="s">
        <v>1177</v>
      </c>
      <c r="D189" s="95" t="s">
        <v>1177</v>
      </c>
      <c r="E189" s="95" t="s">
        <v>1177</v>
      </c>
      <c r="F189" s="95" t="s">
        <v>1177</v>
      </c>
      <c r="G189" s="95" t="s">
        <v>1177</v>
      </c>
      <c r="H189" s="95" t="s">
        <v>1177</v>
      </c>
      <c r="I189" s="95" t="s">
        <v>1177</v>
      </c>
      <c r="J189" s="95" t="s">
        <v>1177</v>
      </c>
      <c r="K189" s="95" t="s">
        <v>1177</v>
      </c>
      <c r="L189" s="95" t="s">
        <v>1177</v>
      </c>
      <c r="M189" s="95" t="s">
        <v>1177</v>
      </c>
      <c r="N189" s="95" t="s">
        <v>1177</v>
      </c>
      <c r="O189" s="95" t="s">
        <v>1177</v>
      </c>
      <c r="P189" s="95" t="s">
        <v>1177</v>
      </c>
      <c r="Q189" s="95" t="s">
        <v>1177</v>
      </c>
      <c r="R189" s="95" t="s">
        <v>1177</v>
      </c>
      <c r="S189" s="95" t="s">
        <v>1177</v>
      </c>
      <c r="T189" s="25" t="s">
        <v>1081</v>
      </c>
      <c r="U189" s="102" t="s">
        <v>1229</v>
      </c>
      <c r="V189" s="102" t="s">
        <v>1229</v>
      </c>
      <c r="W189" s="102" t="s">
        <v>1229</v>
      </c>
      <c r="X189" s="102" t="s">
        <v>1231</v>
      </c>
      <c r="Y189" s="103" t="s">
        <v>1233</v>
      </c>
      <c r="AA189" s="104" t="s">
        <v>1244</v>
      </c>
      <c r="AB189" s="105" t="s">
        <v>1229</v>
      </c>
      <c r="AC189" s="105" t="s">
        <v>1229</v>
      </c>
      <c r="AD189" s="18" t="s">
        <v>63</v>
      </c>
      <c r="AE189" s="18" t="s">
        <v>73</v>
      </c>
      <c r="AF189" s="19" t="s">
        <v>79</v>
      </c>
      <c r="AI189" s="102" t="s">
        <v>1229</v>
      </c>
      <c r="AJ189" s="95" t="s">
        <v>1229</v>
      </c>
      <c r="AM189" s="36" t="s">
        <v>64</v>
      </c>
      <c r="AQ189" s="103" t="s">
        <v>1229</v>
      </c>
      <c r="AR189" s="103" t="s">
        <v>1229</v>
      </c>
      <c r="AT189" s="15" t="s">
        <v>66</v>
      </c>
      <c r="AU189" s="11" t="s">
        <v>868</v>
      </c>
      <c r="AV189" s="86" t="s">
        <v>1181</v>
      </c>
      <c r="AX189" s="11" t="s">
        <v>160</v>
      </c>
      <c r="AY189" s="11" t="s">
        <v>60</v>
      </c>
      <c r="AZ189" s="11" t="s">
        <v>1082</v>
      </c>
      <c r="BA189" s="11">
        <v>753735968</v>
      </c>
      <c r="BC189" s="12">
        <v>45954.467388345824</v>
      </c>
      <c r="BD189" s="12">
        <v>45954.47580725258</v>
      </c>
      <c r="BE189" s="12">
        <v>45954.475682522861</v>
      </c>
    </row>
    <row r="190" spans="1:58" ht="15" customHeight="1" x14ac:dyDescent="0.3">
      <c r="A190" s="141">
        <v>189</v>
      </c>
      <c r="B190" s="39" t="s">
        <v>1177</v>
      </c>
      <c r="C190" s="95" t="s">
        <v>1177</v>
      </c>
      <c r="D190" s="95" t="s">
        <v>1179</v>
      </c>
      <c r="E190" s="39" t="s">
        <v>1179</v>
      </c>
      <c r="F190" s="95" t="s">
        <v>1177</v>
      </c>
      <c r="G190" s="95" t="s">
        <v>1179</v>
      </c>
      <c r="H190" s="95" t="s">
        <v>1179</v>
      </c>
      <c r="I190" s="95" t="s">
        <v>1177</v>
      </c>
      <c r="J190" s="95" t="s">
        <v>1177</v>
      </c>
      <c r="K190" s="95" t="s">
        <v>1177</v>
      </c>
      <c r="L190" s="95" t="s">
        <v>1177</v>
      </c>
      <c r="M190" s="95" t="s">
        <v>1178</v>
      </c>
      <c r="N190" s="95" t="s">
        <v>1179</v>
      </c>
      <c r="O190" s="95" t="s">
        <v>1179</v>
      </c>
      <c r="P190" s="95" t="s">
        <v>1179</v>
      </c>
      <c r="Q190" s="95" t="s">
        <v>1177</v>
      </c>
      <c r="R190" s="95" t="s">
        <v>1177</v>
      </c>
      <c r="S190" s="95" t="s">
        <v>1179</v>
      </c>
      <c r="T190" s="25" t="s">
        <v>1083</v>
      </c>
      <c r="U190" s="102" t="s">
        <v>1229</v>
      </c>
      <c r="V190" s="102" t="s">
        <v>1229</v>
      </c>
      <c r="W190" s="102" t="s">
        <v>1229</v>
      </c>
      <c r="X190" s="102" t="s">
        <v>1229</v>
      </c>
      <c r="Y190" s="103" t="s">
        <v>1233</v>
      </c>
      <c r="Z190" s="10" t="s">
        <v>1084</v>
      </c>
      <c r="AA190" s="104" t="s">
        <v>1246</v>
      </c>
      <c r="AB190" s="105" t="s">
        <v>1229</v>
      </c>
      <c r="AC190" s="105" t="s">
        <v>1229</v>
      </c>
      <c r="AD190" s="18" t="s">
        <v>63</v>
      </c>
      <c r="AE190" s="18" t="s">
        <v>73</v>
      </c>
      <c r="AF190" s="19" t="s">
        <v>79</v>
      </c>
      <c r="AI190" s="102" t="s">
        <v>1229</v>
      </c>
      <c r="AJ190" s="95" t="s">
        <v>1229</v>
      </c>
      <c r="AL190" s="7" t="s">
        <v>80</v>
      </c>
      <c r="AM190" s="36" t="s">
        <v>64</v>
      </c>
      <c r="AQ190" s="103" t="s">
        <v>1229</v>
      </c>
      <c r="AR190" s="103" t="s">
        <v>1229</v>
      </c>
      <c r="AT190" s="15" t="s">
        <v>66</v>
      </c>
      <c r="AU190" s="11" t="s">
        <v>868</v>
      </c>
      <c r="AV190" s="86" t="s">
        <v>1181</v>
      </c>
      <c r="AX190" s="11" t="s">
        <v>102</v>
      </c>
      <c r="AY190" s="11" t="s">
        <v>60</v>
      </c>
      <c r="AZ190" s="11" t="s">
        <v>1085</v>
      </c>
      <c r="BA190" s="11">
        <v>481843776</v>
      </c>
      <c r="BC190" s="12">
        <v>45954.488313027978</v>
      </c>
      <c r="BD190" s="12">
        <v>45954.492412166641</v>
      </c>
      <c r="BE190" s="12">
        <v>45954.492197011779</v>
      </c>
    </row>
    <row r="191" spans="1:58" ht="15" customHeight="1" x14ac:dyDescent="0.3">
      <c r="A191" s="38">
        <v>190</v>
      </c>
      <c r="B191" s="39" t="s">
        <v>1177</v>
      </c>
      <c r="C191" s="95" t="s">
        <v>1177</v>
      </c>
      <c r="D191" s="95" t="s">
        <v>1177</v>
      </c>
      <c r="E191" s="95" t="s">
        <v>1177</v>
      </c>
      <c r="F191" s="95" t="s">
        <v>1177</v>
      </c>
      <c r="G191" s="95" t="s">
        <v>1177</v>
      </c>
      <c r="H191" s="95" t="s">
        <v>1177</v>
      </c>
      <c r="I191" s="95" t="s">
        <v>1177</v>
      </c>
      <c r="J191" s="95" t="s">
        <v>1177</v>
      </c>
      <c r="K191" s="95" t="s">
        <v>1177</v>
      </c>
      <c r="L191" s="95" t="s">
        <v>1177</v>
      </c>
      <c r="M191" s="95" t="s">
        <v>1178</v>
      </c>
      <c r="N191" s="95" t="s">
        <v>1177</v>
      </c>
      <c r="O191" s="95" t="s">
        <v>1177</v>
      </c>
      <c r="P191" s="95" t="s">
        <v>1177</v>
      </c>
      <c r="Q191" s="95" t="s">
        <v>1177</v>
      </c>
      <c r="R191" s="95" t="s">
        <v>1177</v>
      </c>
      <c r="S191" s="95" t="s">
        <v>1177</v>
      </c>
      <c r="T191" s="40"/>
      <c r="U191" s="102" t="s">
        <v>1229</v>
      </c>
      <c r="V191" s="102" t="s">
        <v>1229</v>
      </c>
      <c r="W191" s="102" t="s">
        <v>1230</v>
      </c>
      <c r="X191" s="102" t="s">
        <v>1229</v>
      </c>
      <c r="Y191" s="103" t="s">
        <v>1233</v>
      </c>
      <c r="Z191" s="42" t="s">
        <v>780</v>
      </c>
      <c r="AA191" s="104" t="s">
        <v>1245</v>
      </c>
      <c r="AB191" s="105" t="s">
        <v>1229</v>
      </c>
      <c r="AC191" s="105" t="s">
        <v>1229</v>
      </c>
      <c r="AD191" s="43" t="s">
        <v>63</v>
      </c>
      <c r="AE191" s="43"/>
      <c r="AF191" s="44" t="s">
        <v>79</v>
      </c>
      <c r="AG191" s="44"/>
      <c r="AH191" s="45"/>
      <c r="AI191" s="102" t="s">
        <v>1230</v>
      </c>
      <c r="AJ191" s="95" t="s">
        <v>1229</v>
      </c>
      <c r="AK191" s="39"/>
      <c r="AL191" s="39" t="s">
        <v>80</v>
      </c>
      <c r="AM191" s="46" t="s">
        <v>64</v>
      </c>
      <c r="AN191" s="39"/>
      <c r="AO191" s="47"/>
      <c r="AP191" s="80" t="s">
        <v>781</v>
      </c>
      <c r="AQ191" s="103" t="s">
        <v>1229</v>
      </c>
      <c r="AR191" s="103" t="s">
        <v>1229</v>
      </c>
      <c r="AS191" s="45" t="s">
        <v>782</v>
      </c>
      <c r="AT191" s="49" t="s">
        <v>76</v>
      </c>
      <c r="AU191" s="48" t="s">
        <v>155</v>
      </c>
      <c r="AV191" s="86" t="s">
        <v>1180</v>
      </c>
      <c r="AW191" s="55"/>
      <c r="AX191" s="48" t="s">
        <v>94</v>
      </c>
      <c r="AY191" s="48" t="s">
        <v>60</v>
      </c>
      <c r="AZ191" s="48" t="s">
        <v>783</v>
      </c>
      <c r="BA191" s="48">
        <v>80468231</v>
      </c>
      <c r="BB191" s="48"/>
      <c r="BC191" s="50">
        <v>45955.311739698518</v>
      </c>
      <c r="BD191" s="50">
        <v>45955.319870716121</v>
      </c>
      <c r="BE191" s="50">
        <v>45955.319346423406</v>
      </c>
      <c r="BF191" s="48"/>
    </row>
    <row r="192" spans="1:58" ht="15" customHeight="1" x14ac:dyDescent="0.3">
      <c r="A192" s="141">
        <v>191</v>
      </c>
      <c r="B192" s="95" t="s">
        <v>1177</v>
      </c>
      <c r="C192" s="95" t="s">
        <v>1177</v>
      </c>
      <c r="D192" s="95" t="s">
        <v>1177</v>
      </c>
      <c r="E192" s="95" t="s">
        <v>1177</v>
      </c>
      <c r="F192" s="95" t="s">
        <v>1179</v>
      </c>
      <c r="G192" s="95" t="s">
        <v>1177</v>
      </c>
      <c r="H192" s="95" t="s">
        <v>1177</v>
      </c>
      <c r="I192" s="95" t="s">
        <v>1177</v>
      </c>
      <c r="J192" s="95" t="s">
        <v>1177</v>
      </c>
      <c r="K192" s="95" t="s">
        <v>1177</v>
      </c>
      <c r="L192" s="95" t="s">
        <v>1177</v>
      </c>
      <c r="M192" s="95" t="s">
        <v>1179</v>
      </c>
      <c r="N192" s="95" t="s">
        <v>1177</v>
      </c>
      <c r="O192" s="95" t="s">
        <v>1177</v>
      </c>
      <c r="P192" s="95" t="s">
        <v>1177</v>
      </c>
      <c r="Q192" s="95" t="s">
        <v>1179</v>
      </c>
      <c r="R192" s="95" t="s">
        <v>1177</v>
      </c>
      <c r="S192" s="95" t="s">
        <v>1177</v>
      </c>
      <c r="T192" s="25" t="s">
        <v>878</v>
      </c>
      <c r="U192" s="102" t="s">
        <v>1229</v>
      </c>
      <c r="V192" s="102" t="s">
        <v>1230</v>
      </c>
      <c r="W192" s="102" t="s">
        <v>1229</v>
      </c>
      <c r="X192" s="102" t="s">
        <v>1229</v>
      </c>
      <c r="Y192" s="103" t="s">
        <v>1233</v>
      </c>
      <c r="Z192" s="10" t="s">
        <v>879</v>
      </c>
      <c r="AA192" s="104" t="s">
        <v>1243</v>
      </c>
      <c r="AB192" s="105" t="s">
        <v>1231</v>
      </c>
      <c r="AC192" s="105" t="s">
        <v>1229</v>
      </c>
      <c r="AH192" s="33" t="s">
        <v>880</v>
      </c>
      <c r="AI192" s="102" t="s">
        <v>1231</v>
      </c>
      <c r="AJ192" s="95" t="s">
        <v>1229</v>
      </c>
      <c r="AM192" s="36" t="s">
        <v>64</v>
      </c>
      <c r="AP192" s="24" t="s">
        <v>881</v>
      </c>
      <c r="AQ192" s="103" t="s">
        <v>1229</v>
      </c>
      <c r="AR192" s="103" t="s">
        <v>1229</v>
      </c>
      <c r="AS192" s="33" t="s">
        <v>882</v>
      </c>
      <c r="AT192" s="15" t="s">
        <v>66</v>
      </c>
      <c r="AU192" s="11" t="s">
        <v>868</v>
      </c>
      <c r="AV192" s="86" t="s">
        <v>1181</v>
      </c>
      <c r="AX192" s="11" t="s">
        <v>186</v>
      </c>
      <c r="AY192" s="11" t="s">
        <v>60</v>
      </c>
      <c r="AZ192" s="11" t="s">
        <v>883</v>
      </c>
      <c r="BA192" s="11">
        <v>71746101</v>
      </c>
      <c r="BC192" s="12">
        <v>45956.602745528493</v>
      </c>
      <c r="BD192" s="12">
        <v>45956.612485013757</v>
      </c>
      <c r="BE192" s="12">
        <v>45956.612227114631</v>
      </c>
    </row>
    <row r="193" spans="1:57" ht="15" customHeight="1" x14ac:dyDescent="0.3">
      <c r="A193" s="141">
        <v>192</v>
      </c>
      <c r="B193" s="39" t="s">
        <v>1177</v>
      </c>
      <c r="C193" s="95" t="s">
        <v>1177</v>
      </c>
      <c r="D193" s="95" t="s">
        <v>1177</v>
      </c>
      <c r="E193" s="39" t="s">
        <v>1179</v>
      </c>
      <c r="F193" s="95" t="s">
        <v>1177</v>
      </c>
      <c r="G193" s="95" t="s">
        <v>1177</v>
      </c>
      <c r="H193" s="95" t="s">
        <v>1177</v>
      </c>
      <c r="I193" s="95" t="s">
        <v>1177</v>
      </c>
      <c r="J193" s="95" t="s">
        <v>1179</v>
      </c>
      <c r="K193" s="95" t="s">
        <v>1177</v>
      </c>
      <c r="L193" s="95" t="s">
        <v>1177</v>
      </c>
      <c r="M193" s="95" t="s">
        <v>1179</v>
      </c>
      <c r="N193" s="95" t="s">
        <v>1177</v>
      </c>
      <c r="O193" s="95" t="s">
        <v>1177</v>
      </c>
      <c r="P193" s="95" t="s">
        <v>1177</v>
      </c>
      <c r="Q193" s="95" t="s">
        <v>1177</v>
      </c>
      <c r="R193" s="95" t="s">
        <v>1177</v>
      </c>
      <c r="S193" s="95" t="s">
        <v>1177</v>
      </c>
      <c r="U193" s="102" t="s">
        <v>1229</v>
      </c>
      <c r="V193" s="102" t="s">
        <v>1229</v>
      </c>
      <c r="W193" s="102" t="s">
        <v>1231</v>
      </c>
      <c r="X193" s="102" t="s">
        <v>1230</v>
      </c>
      <c r="Y193" s="103" t="s">
        <v>1234</v>
      </c>
      <c r="AA193" s="104" t="s">
        <v>1246</v>
      </c>
      <c r="AB193" s="105" t="s">
        <v>1229</v>
      </c>
      <c r="AC193" s="105" t="s">
        <v>1231</v>
      </c>
      <c r="AD193" s="18" t="s">
        <v>63</v>
      </c>
      <c r="AI193" s="102" t="s">
        <v>1230</v>
      </c>
      <c r="AJ193" s="95" t="s">
        <v>1229</v>
      </c>
      <c r="AM193" s="36" t="s">
        <v>64</v>
      </c>
      <c r="AQ193" s="103" t="s">
        <v>1229</v>
      </c>
      <c r="AR193" s="103" t="s">
        <v>1229</v>
      </c>
      <c r="AS193" s="83"/>
      <c r="AT193" s="15" t="s">
        <v>66</v>
      </c>
      <c r="AU193" s="11" t="s">
        <v>155</v>
      </c>
      <c r="AV193" s="86" t="s">
        <v>1180</v>
      </c>
      <c r="AX193" s="11" t="s">
        <v>189</v>
      </c>
      <c r="AY193" s="11" t="s">
        <v>60</v>
      </c>
      <c r="AZ193" s="11" t="s">
        <v>455</v>
      </c>
      <c r="BA193" s="11">
        <v>1049406084</v>
      </c>
      <c r="BC193" s="12">
        <v>45958.493103031629</v>
      </c>
      <c r="BD193" s="12">
        <v>45958.499639898728</v>
      </c>
      <c r="BE193" s="12">
        <v>45958.499405647177</v>
      </c>
    </row>
    <row r="194" spans="1:57" ht="15" customHeight="1" x14ac:dyDescent="0.3">
      <c r="A194" s="141">
        <v>193</v>
      </c>
      <c r="B194" s="39" t="s">
        <v>1177</v>
      </c>
      <c r="C194" s="95" t="s">
        <v>1177</v>
      </c>
      <c r="D194" s="95" t="s">
        <v>1177</v>
      </c>
      <c r="E194" s="95" t="s">
        <v>1177</v>
      </c>
      <c r="F194" s="95" t="s">
        <v>1177</v>
      </c>
      <c r="G194" s="95" t="s">
        <v>1177</v>
      </c>
      <c r="H194" s="95" t="s">
        <v>1177</v>
      </c>
      <c r="I194" s="95" t="s">
        <v>1177</v>
      </c>
      <c r="J194" s="95" t="s">
        <v>1177</v>
      </c>
      <c r="K194" s="95" t="s">
        <v>1177</v>
      </c>
      <c r="L194" s="95" t="s">
        <v>1177</v>
      </c>
      <c r="M194" s="95" t="s">
        <v>1179</v>
      </c>
      <c r="N194" s="95" t="s">
        <v>1177</v>
      </c>
      <c r="O194" s="95" t="s">
        <v>1177</v>
      </c>
      <c r="P194" s="95" t="s">
        <v>1177</v>
      </c>
      <c r="Q194" s="95" t="s">
        <v>1177</v>
      </c>
      <c r="R194" s="95" t="s">
        <v>1177</v>
      </c>
      <c r="S194" s="95" t="s">
        <v>1177</v>
      </c>
      <c r="T194" s="25" t="s">
        <v>356</v>
      </c>
      <c r="U194" s="102" t="s">
        <v>1229</v>
      </c>
      <c r="V194" s="102" t="s">
        <v>1229</v>
      </c>
      <c r="W194" s="102" t="s">
        <v>1229</v>
      </c>
      <c r="X194" s="102" t="s">
        <v>1229</v>
      </c>
      <c r="Y194" s="103" t="s">
        <v>1233</v>
      </c>
      <c r="Z194" s="10" t="s">
        <v>357</v>
      </c>
      <c r="AA194" s="104" t="s">
        <v>1244</v>
      </c>
      <c r="AB194" s="105" t="s">
        <v>1229</v>
      </c>
      <c r="AC194" s="105" t="s">
        <v>1229</v>
      </c>
      <c r="AE194" s="18" t="s">
        <v>73</v>
      </c>
      <c r="AG194" s="19" t="s">
        <v>121</v>
      </c>
      <c r="AH194" s="33" t="s">
        <v>358</v>
      </c>
      <c r="AI194" s="102" t="s">
        <v>1230</v>
      </c>
      <c r="AJ194" s="95" t="s">
        <v>1229</v>
      </c>
      <c r="AM194" s="36" t="s">
        <v>64</v>
      </c>
      <c r="AQ194" s="103" t="s">
        <v>1229</v>
      </c>
      <c r="AR194" s="103" t="s">
        <v>1231</v>
      </c>
      <c r="AS194" s="33" t="s">
        <v>359</v>
      </c>
      <c r="AT194" s="15" t="s">
        <v>66</v>
      </c>
      <c r="AU194" s="11" t="s">
        <v>155</v>
      </c>
      <c r="AV194" s="86" t="s">
        <v>1180</v>
      </c>
      <c r="AX194" s="11" t="s">
        <v>115</v>
      </c>
      <c r="AY194" s="11" t="s">
        <v>60</v>
      </c>
      <c r="AZ194" s="11" t="s">
        <v>360</v>
      </c>
      <c r="BA194" s="11">
        <v>971943444</v>
      </c>
      <c r="BC194" s="12">
        <v>45958.492914826144</v>
      </c>
      <c r="BD194" s="12">
        <v>45958.508393697462</v>
      </c>
      <c r="BE194" s="12">
        <v>45958.508231436514</v>
      </c>
    </row>
    <row r="195" spans="1:57" ht="15" customHeight="1" x14ac:dyDescent="0.3">
      <c r="A195" s="141">
        <v>194</v>
      </c>
      <c r="B195" s="39" t="s">
        <v>1177</v>
      </c>
      <c r="C195" s="95" t="s">
        <v>1177</v>
      </c>
      <c r="D195" s="95" t="s">
        <v>1177</v>
      </c>
      <c r="E195" s="95" t="s">
        <v>1177</v>
      </c>
      <c r="F195" s="95" t="s">
        <v>1177</v>
      </c>
      <c r="G195" s="95" t="s">
        <v>1177</v>
      </c>
      <c r="H195" s="95" t="s">
        <v>1177</v>
      </c>
      <c r="I195" s="95" t="s">
        <v>1177</v>
      </c>
      <c r="J195" s="95" t="s">
        <v>1177</v>
      </c>
      <c r="K195" s="95" t="s">
        <v>1177</v>
      </c>
      <c r="L195" s="95" t="s">
        <v>1177</v>
      </c>
      <c r="M195" s="95" t="s">
        <v>1177</v>
      </c>
      <c r="N195" s="95" t="s">
        <v>1177</v>
      </c>
      <c r="O195" s="95" t="s">
        <v>1177</v>
      </c>
      <c r="P195" s="95" t="s">
        <v>1177</v>
      </c>
      <c r="Q195" s="95" t="s">
        <v>1177</v>
      </c>
      <c r="R195" s="95" t="s">
        <v>1177</v>
      </c>
      <c r="S195" s="95" t="s">
        <v>1177</v>
      </c>
      <c r="T195" s="25" t="s">
        <v>379</v>
      </c>
      <c r="U195" s="102" t="s">
        <v>1229</v>
      </c>
      <c r="V195" s="102" t="s">
        <v>1229</v>
      </c>
      <c r="W195" s="102" t="s">
        <v>1229</v>
      </c>
      <c r="X195" s="102" t="s">
        <v>1229</v>
      </c>
      <c r="Y195" s="103" t="s">
        <v>1233</v>
      </c>
      <c r="Z195" s="10" t="s">
        <v>380</v>
      </c>
      <c r="AA195" s="104" t="s">
        <v>1244</v>
      </c>
      <c r="AB195" s="105" t="s">
        <v>1229</v>
      </c>
      <c r="AC195" s="105" t="s">
        <v>1229</v>
      </c>
      <c r="AD195" s="18" t="s">
        <v>63</v>
      </c>
      <c r="AE195" s="18" t="s">
        <v>73</v>
      </c>
      <c r="AI195" s="102" t="s">
        <v>1229</v>
      </c>
      <c r="AJ195" s="95" t="s">
        <v>1229</v>
      </c>
      <c r="AL195" s="7" t="s">
        <v>80</v>
      </c>
      <c r="AM195" s="36" t="s">
        <v>64</v>
      </c>
      <c r="AQ195" s="103" t="s">
        <v>1229</v>
      </c>
      <c r="AR195" s="103" t="s">
        <v>1229</v>
      </c>
      <c r="AS195" s="33" t="s">
        <v>381</v>
      </c>
      <c r="AT195" s="15" t="s">
        <v>66</v>
      </c>
      <c r="AU195" s="11" t="s">
        <v>155</v>
      </c>
      <c r="AV195" s="86" t="s">
        <v>1180</v>
      </c>
      <c r="AX195" s="11" t="s">
        <v>127</v>
      </c>
      <c r="AY195" s="11" t="s">
        <v>60</v>
      </c>
      <c r="AZ195" s="11" t="s">
        <v>382</v>
      </c>
      <c r="BA195" s="11">
        <v>720956441</v>
      </c>
      <c r="BC195" s="12">
        <v>45958.494597961333</v>
      </c>
      <c r="BD195" s="12">
        <v>45958.51002197581</v>
      </c>
      <c r="BE195" s="12">
        <v>45958.509772551319</v>
      </c>
    </row>
    <row r="196" spans="1:57" ht="15" customHeight="1" x14ac:dyDescent="0.3">
      <c r="A196" s="141">
        <v>195</v>
      </c>
      <c r="B196" s="39" t="s">
        <v>1177</v>
      </c>
      <c r="C196" s="95" t="s">
        <v>1177</v>
      </c>
      <c r="D196" s="95" t="s">
        <v>1177</v>
      </c>
      <c r="E196" s="95" t="s">
        <v>1177</v>
      </c>
      <c r="F196" s="95" t="s">
        <v>1177</v>
      </c>
      <c r="G196" s="95" t="s">
        <v>1177</v>
      </c>
      <c r="H196" s="95" t="s">
        <v>1177</v>
      </c>
      <c r="I196" s="95" t="s">
        <v>1177</v>
      </c>
      <c r="J196" s="95" t="s">
        <v>1177</v>
      </c>
      <c r="K196" s="95" t="s">
        <v>1177</v>
      </c>
      <c r="L196" s="95" t="s">
        <v>1177</v>
      </c>
      <c r="M196" s="95" t="s">
        <v>1179</v>
      </c>
      <c r="N196" s="95" t="s">
        <v>1177</v>
      </c>
      <c r="O196" s="95" t="s">
        <v>1177</v>
      </c>
      <c r="P196" s="95" t="s">
        <v>1177</v>
      </c>
      <c r="Q196" s="95" t="s">
        <v>1177</v>
      </c>
      <c r="R196" s="95" t="s">
        <v>1177</v>
      </c>
      <c r="S196" s="95" t="s">
        <v>1177</v>
      </c>
      <c r="U196" s="102" t="s">
        <v>1229</v>
      </c>
      <c r="V196" s="102" t="s">
        <v>1231</v>
      </c>
      <c r="W196" s="102" t="s">
        <v>1231</v>
      </c>
      <c r="X196" s="102" t="s">
        <v>1230</v>
      </c>
      <c r="Y196" s="103" t="s">
        <v>1233</v>
      </c>
      <c r="AA196" s="104" t="s">
        <v>1246</v>
      </c>
      <c r="AB196" s="105" t="s">
        <v>1229</v>
      </c>
      <c r="AC196" s="105" t="s">
        <v>1229</v>
      </c>
      <c r="AE196" s="18" t="s">
        <v>73</v>
      </c>
      <c r="AI196" s="102" t="s">
        <v>1230</v>
      </c>
      <c r="AJ196" s="95" t="s">
        <v>1229</v>
      </c>
      <c r="AM196" s="36" t="s">
        <v>64</v>
      </c>
      <c r="AQ196" s="103" t="s">
        <v>1229</v>
      </c>
      <c r="AR196" s="103" t="s">
        <v>1229</v>
      </c>
      <c r="AS196" s="33" t="s">
        <v>970</v>
      </c>
      <c r="AT196" s="15" t="s">
        <v>66</v>
      </c>
      <c r="AU196" s="11" t="s">
        <v>868</v>
      </c>
      <c r="AV196" s="86" t="s">
        <v>1181</v>
      </c>
      <c r="AX196" s="11" t="s">
        <v>366</v>
      </c>
      <c r="AY196" s="11" t="s">
        <v>60</v>
      </c>
      <c r="AZ196" s="11" t="s">
        <v>971</v>
      </c>
      <c r="BA196" s="11">
        <v>263134389</v>
      </c>
      <c r="BC196" s="12">
        <v>45958.596406210403</v>
      </c>
      <c r="BD196" s="12">
        <v>45958.609705164286</v>
      </c>
      <c r="BE196" s="12">
        <v>45958.609552966249</v>
      </c>
    </row>
    <row r="197" spans="1:57" ht="15" customHeight="1" x14ac:dyDescent="0.3">
      <c r="A197" s="141">
        <v>196</v>
      </c>
      <c r="B197" s="39" t="s">
        <v>1177</v>
      </c>
      <c r="C197" s="95" t="s">
        <v>1177</v>
      </c>
      <c r="D197" s="95" t="s">
        <v>1177</v>
      </c>
      <c r="E197" s="95" t="s">
        <v>1177</v>
      </c>
      <c r="F197" s="95" t="s">
        <v>1177</v>
      </c>
      <c r="G197" s="95" t="s">
        <v>1177</v>
      </c>
      <c r="H197" s="95" t="s">
        <v>1177</v>
      </c>
      <c r="I197" s="95" t="s">
        <v>1177</v>
      </c>
      <c r="J197" s="95" t="s">
        <v>1177</v>
      </c>
      <c r="K197" s="95" t="s">
        <v>1177</v>
      </c>
      <c r="L197" s="95" t="s">
        <v>1177</v>
      </c>
      <c r="M197" s="95" t="s">
        <v>1177</v>
      </c>
      <c r="N197" s="95" t="s">
        <v>1177</v>
      </c>
      <c r="O197" s="95" t="s">
        <v>1177</v>
      </c>
      <c r="P197" s="95" t="s">
        <v>1177</v>
      </c>
      <c r="Q197" s="95" t="s">
        <v>1177</v>
      </c>
      <c r="R197" s="95" t="s">
        <v>1177</v>
      </c>
      <c r="S197" s="95" t="s">
        <v>1177</v>
      </c>
      <c r="T197" s="25" t="s">
        <v>456</v>
      </c>
      <c r="U197" s="102" t="s">
        <v>1229</v>
      </c>
      <c r="V197" s="102" t="s">
        <v>1229</v>
      </c>
      <c r="W197" s="102" t="s">
        <v>1231</v>
      </c>
      <c r="X197" s="102" t="s">
        <v>1231</v>
      </c>
      <c r="Y197" s="103" t="s">
        <v>1233</v>
      </c>
      <c r="AA197" s="104" t="s">
        <v>1245</v>
      </c>
      <c r="AB197" s="105" t="s">
        <v>1229</v>
      </c>
      <c r="AC197" s="105" t="s">
        <v>1229</v>
      </c>
      <c r="AD197" s="18" t="s">
        <v>63</v>
      </c>
      <c r="AI197" s="102" t="s">
        <v>1229</v>
      </c>
      <c r="AJ197" s="95" t="s">
        <v>1229</v>
      </c>
      <c r="AK197" s="7" t="s">
        <v>99</v>
      </c>
      <c r="AQ197" s="103" t="s">
        <v>1229</v>
      </c>
      <c r="AR197" s="103" t="s">
        <v>1229</v>
      </c>
      <c r="AT197" s="15" t="s">
        <v>66</v>
      </c>
      <c r="AU197" s="11" t="s">
        <v>155</v>
      </c>
      <c r="AV197" s="86" t="s">
        <v>1180</v>
      </c>
      <c r="AX197" s="11" t="s">
        <v>457</v>
      </c>
      <c r="AY197" s="11" t="s">
        <v>60</v>
      </c>
      <c r="AZ197" s="11" t="s">
        <v>458</v>
      </c>
      <c r="BA197" s="11">
        <v>625054685</v>
      </c>
      <c r="BC197" s="12">
        <v>45958.602966858343</v>
      </c>
      <c r="BD197" s="12">
        <v>45958.609739189931</v>
      </c>
      <c r="BE197" s="12">
        <v>45958.609609571919</v>
      </c>
    </row>
    <row r="198" spans="1:57" ht="15" customHeight="1" x14ac:dyDescent="0.3">
      <c r="A198" s="141">
        <v>197</v>
      </c>
      <c r="B198" s="39" t="s">
        <v>1177</v>
      </c>
      <c r="C198" s="95" t="s">
        <v>1177</v>
      </c>
      <c r="D198" s="95" t="s">
        <v>1177</v>
      </c>
      <c r="E198" s="95" t="s">
        <v>1177</v>
      </c>
      <c r="F198" s="95" t="s">
        <v>1177</v>
      </c>
      <c r="G198" s="95" t="s">
        <v>1177</v>
      </c>
      <c r="H198" s="95" t="s">
        <v>1177</v>
      </c>
      <c r="I198" s="95" t="s">
        <v>1177</v>
      </c>
      <c r="J198" s="95" t="s">
        <v>1177</v>
      </c>
      <c r="K198" s="95" t="s">
        <v>1177</v>
      </c>
      <c r="L198" s="95" t="s">
        <v>1177</v>
      </c>
      <c r="M198" s="95" t="s">
        <v>1177</v>
      </c>
      <c r="N198" s="95" t="s">
        <v>1177</v>
      </c>
      <c r="O198" s="95" t="s">
        <v>1177</v>
      </c>
      <c r="P198" s="95" t="s">
        <v>1177</v>
      </c>
      <c r="Q198" s="95" t="s">
        <v>1177</v>
      </c>
      <c r="R198" s="95" t="s">
        <v>1177</v>
      </c>
      <c r="S198" s="95" t="s">
        <v>1177</v>
      </c>
      <c r="T198" s="25" t="s">
        <v>459</v>
      </c>
      <c r="U198" s="102" t="s">
        <v>1229</v>
      </c>
      <c r="V198" s="102" t="s">
        <v>1229</v>
      </c>
      <c r="W198" s="102" t="s">
        <v>1229</v>
      </c>
      <c r="X198" s="102" t="s">
        <v>1229</v>
      </c>
      <c r="Y198" s="103" t="s">
        <v>1234</v>
      </c>
      <c r="Z198" s="10" t="s">
        <v>460</v>
      </c>
      <c r="AA198" s="104" t="s">
        <v>1244</v>
      </c>
      <c r="AB198" s="105" t="s">
        <v>1231</v>
      </c>
      <c r="AC198" s="105" t="s">
        <v>1229</v>
      </c>
      <c r="AE198" s="18" t="s">
        <v>73</v>
      </c>
      <c r="AF198" s="19" t="s">
        <v>79</v>
      </c>
      <c r="AI198" s="102" t="s">
        <v>1230</v>
      </c>
      <c r="AJ198" s="95" t="s">
        <v>1229</v>
      </c>
      <c r="AM198" s="36" t="s">
        <v>64</v>
      </c>
      <c r="AQ198" s="103" t="s">
        <v>1229</v>
      </c>
      <c r="AR198" s="103" t="s">
        <v>1229</v>
      </c>
      <c r="AT198" s="15" t="s">
        <v>66</v>
      </c>
      <c r="AU198" s="11" t="s">
        <v>155</v>
      </c>
      <c r="AV198" s="86" t="s">
        <v>1180</v>
      </c>
      <c r="AX198" s="11" t="s">
        <v>366</v>
      </c>
      <c r="AY198" s="11" t="s">
        <v>60</v>
      </c>
      <c r="AZ198" s="11" t="s">
        <v>461</v>
      </c>
      <c r="BA198" s="11">
        <v>376825715</v>
      </c>
      <c r="BC198" s="12">
        <v>45958.602046276566</v>
      </c>
      <c r="BD198" s="12">
        <v>45958.621060289952</v>
      </c>
      <c r="BE198" s="12">
        <v>45958.620478903867</v>
      </c>
    </row>
    <row r="199" spans="1:57" ht="15" customHeight="1" x14ac:dyDescent="0.3">
      <c r="A199" s="141">
        <v>198</v>
      </c>
      <c r="B199" s="39" t="s">
        <v>1177</v>
      </c>
      <c r="C199" s="95" t="s">
        <v>1177</v>
      </c>
      <c r="D199" s="95" t="s">
        <v>1177</v>
      </c>
      <c r="E199" s="95" t="s">
        <v>1177</v>
      </c>
      <c r="F199" s="95" t="s">
        <v>1177</v>
      </c>
      <c r="G199" s="95" t="s">
        <v>1177</v>
      </c>
      <c r="H199" s="95" t="s">
        <v>1177</v>
      </c>
      <c r="I199" s="95" t="s">
        <v>1177</v>
      </c>
      <c r="J199" s="95" t="s">
        <v>1177</v>
      </c>
      <c r="K199" s="95" t="s">
        <v>1177</v>
      </c>
      <c r="L199" s="95" t="s">
        <v>1177</v>
      </c>
      <c r="M199" s="95" t="s">
        <v>1177</v>
      </c>
      <c r="N199" s="95" t="s">
        <v>1177</v>
      </c>
      <c r="O199" s="95" t="s">
        <v>1177</v>
      </c>
      <c r="P199" s="95" t="s">
        <v>1177</v>
      </c>
      <c r="Q199" s="95" t="s">
        <v>1177</v>
      </c>
      <c r="R199" s="95" t="s">
        <v>1177</v>
      </c>
      <c r="S199" s="95" t="s">
        <v>1177</v>
      </c>
      <c r="T199" s="25" t="s">
        <v>945</v>
      </c>
      <c r="U199" s="102" t="s">
        <v>1229</v>
      </c>
      <c r="V199" s="102" t="s">
        <v>1229</v>
      </c>
      <c r="W199" s="102" t="s">
        <v>1229</v>
      </c>
      <c r="X199" s="102" t="s">
        <v>1229</v>
      </c>
      <c r="Y199" s="103" t="s">
        <v>1233</v>
      </c>
      <c r="AA199" s="104" t="s">
        <v>1244</v>
      </c>
      <c r="AB199" s="105" t="s">
        <v>1230</v>
      </c>
      <c r="AC199" s="105" t="s">
        <v>1229</v>
      </c>
      <c r="AE199" s="18" t="s">
        <v>73</v>
      </c>
      <c r="AI199" s="102" t="s">
        <v>1230</v>
      </c>
      <c r="AJ199" s="95" t="s">
        <v>1229</v>
      </c>
      <c r="AL199" s="7" t="s">
        <v>80</v>
      </c>
      <c r="AQ199" s="103" t="s">
        <v>1229</v>
      </c>
      <c r="AR199" s="103" t="s">
        <v>1229</v>
      </c>
      <c r="AS199" s="33" t="s">
        <v>946</v>
      </c>
      <c r="AT199" s="15" t="s">
        <v>66</v>
      </c>
      <c r="AU199" s="11" t="s">
        <v>868</v>
      </c>
      <c r="AV199" s="86" t="s">
        <v>1181</v>
      </c>
      <c r="AX199" s="11" t="s">
        <v>127</v>
      </c>
      <c r="AY199" s="11" t="s">
        <v>60</v>
      </c>
      <c r="AZ199" s="11" t="s">
        <v>947</v>
      </c>
      <c r="BA199" s="11">
        <v>293713046</v>
      </c>
      <c r="BC199" s="12">
        <v>45959.370492092057</v>
      </c>
      <c r="BD199" s="12">
        <v>45959.375816319967</v>
      </c>
      <c r="BE199" s="12">
        <v>45959.375519481328</v>
      </c>
    </row>
    <row r="200" spans="1:57" ht="15" customHeight="1" x14ac:dyDescent="0.3">
      <c r="A200" s="141">
        <v>199</v>
      </c>
      <c r="B200" s="39" t="s">
        <v>1177</v>
      </c>
      <c r="C200" s="95" t="s">
        <v>1177</v>
      </c>
      <c r="D200" s="95" t="s">
        <v>1177</v>
      </c>
      <c r="E200" s="95" t="s">
        <v>1177</v>
      </c>
      <c r="F200" s="95" t="s">
        <v>1177</v>
      </c>
      <c r="G200" s="95" t="s">
        <v>1177</v>
      </c>
      <c r="H200" s="95" t="s">
        <v>1177</v>
      </c>
      <c r="I200" s="95" t="s">
        <v>1177</v>
      </c>
      <c r="J200" s="95" t="s">
        <v>1177</v>
      </c>
      <c r="K200" s="95" t="s">
        <v>1177</v>
      </c>
      <c r="L200" s="95" t="s">
        <v>1177</v>
      </c>
      <c r="M200" s="95" t="s">
        <v>1177</v>
      </c>
      <c r="N200" s="95" t="s">
        <v>1177</v>
      </c>
      <c r="O200" s="95" t="s">
        <v>1177</v>
      </c>
      <c r="P200" s="95" t="s">
        <v>1177</v>
      </c>
      <c r="Q200" s="95" t="s">
        <v>1177</v>
      </c>
      <c r="R200" s="95" t="s">
        <v>1177</v>
      </c>
      <c r="S200" s="95" t="s">
        <v>1177</v>
      </c>
      <c r="U200" s="102" t="s">
        <v>1229</v>
      </c>
      <c r="V200" s="102" t="s">
        <v>1230</v>
      </c>
      <c r="W200" s="102" t="s">
        <v>1231</v>
      </c>
      <c r="X200" s="102" t="s">
        <v>1231</v>
      </c>
      <c r="Y200" s="103" t="s">
        <v>1236</v>
      </c>
      <c r="Z200" s="10" t="s">
        <v>141</v>
      </c>
      <c r="AA200" s="104" t="s">
        <v>1243</v>
      </c>
      <c r="AB200" s="105" t="s">
        <v>1230</v>
      </c>
      <c r="AC200" s="105" t="s">
        <v>1229</v>
      </c>
      <c r="AD200" s="18" t="s">
        <v>63</v>
      </c>
      <c r="AF200" s="19" t="s">
        <v>79</v>
      </c>
      <c r="AI200" s="102" t="s">
        <v>1231</v>
      </c>
      <c r="AJ200" s="95" t="s">
        <v>1229</v>
      </c>
      <c r="AL200" s="7" t="s">
        <v>80</v>
      </c>
      <c r="AQ200" s="103" t="s">
        <v>1229</v>
      </c>
      <c r="AR200" s="103" t="s">
        <v>1229</v>
      </c>
      <c r="AT200" s="15" t="s">
        <v>66</v>
      </c>
      <c r="AU200" s="11" t="s">
        <v>139</v>
      </c>
      <c r="AV200" s="86" t="s">
        <v>1184</v>
      </c>
      <c r="AX200" s="11" t="s">
        <v>94</v>
      </c>
      <c r="AY200" s="11" t="s">
        <v>59</v>
      </c>
      <c r="AZ200" s="11" t="s">
        <v>142</v>
      </c>
      <c r="BC200" s="12">
        <v>45959.375668789769</v>
      </c>
      <c r="BD200" s="12">
        <v>45959.402705492117</v>
      </c>
      <c r="BE200" s="12">
        <v>45959.40252043715</v>
      </c>
    </row>
    <row r="201" spans="1:57" ht="15" customHeight="1" x14ac:dyDescent="0.3">
      <c r="A201" s="141">
        <v>200</v>
      </c>
      <c r="B201" s="95" t="s">
        <v>1178</v>
      </c>
      <c r="C201" s="95" t="s">
        <v>1178</v>
      </c>
      <c r="D201" s="95" t="s">
        <v>1178</v>
      </c>
      <c r="E201" s="95" t="s">
        <v>1178</v>
      </c>
      <c r="F201" s="95" t="s">
        <v>1179</v>
      </c>
      <c r="G201" s="95" t="s">
        <v>1178</v>
      </c>
      <c r="H201" s="95" t="s">
        <v>1178</v>
      </c>
      <c r="I201" s="95" t="s">
        <v>1178</v>
      </c>
      <c r="J201" s="95" t="s">
        <v>1178</v>
      </c>
      <c r="K201" s="95" t="s">
        <v>1178</v>
      </c>
      <c r="L201" s="95" t="s">
        <v>1178</v>
      </c>
      <c r="M201" s="95" t="s">
        <v>1177</v>
      </c>
      <c r="N201" s="95" t="s">
        <v>1179</v>
      </c>
      <c r="O201" s="95" t="s">
        <v>1179</v>
      </c>
      <c r="P201" s="95" t="s">
        <v>1178</v>
      </c>
      <c r="Q201" s="95" t="s">
        <v>1178</v>
      </c>
      <c r="R201" s="95" t="s">
        <v>1178</v>
      </c>
      <c r="S201" s="95" t="s">
        <v>1178</v>
      </c>
      <c r="U201" s="102" t="s">
        <v>1229</v>
      </c>
      <c r="V201" s="102" t="s">
        <v>1231</v>
      </c>
      <c r="W201" s="102" t="s">
        <v>1231</v>
      </c>
      <c r="X201" s="102" t="s">
        <v>1231</v>
      </c>
      <c r="Y201" s="103" t="s">
        <v>1236</v>
      </c>
      <c r="AA201" s="104" t="s">
        <v>1244</v>
      </c>
      <c r="AB201" s="105" t="s">
        <v>1231</v>
      </c>
      <c r="AC201" s="105" t="s">
        <v>1231</v>
      </c>
      <c r="AD201" s="18" t="s">
        <v>63</v>
      </c>
      <c r="AI201" s="102" t="s">
        <v>1231</v>
      </c>
      <c r="AJ201" s="95" t="s">
        <v>1231</v>
      </c>
      <c r="AN201" s="7" t="s">
        <v>61</v>
      </c>
      <c r="AQ201" s="103" t="s">
        <v>1231</v>
      </c>
      <c r="AR201" s="103" t="s">
        <v>1231</v>
      </c>
      <c r="AT201" s="15" t="s">
        <v>66</v>
      </c>
      <c r="AU201" s="11" t="s">
        <v>155</v>
      </c>
      <c r="AV201" s="86" t="s">
        <v>1180</v>
      </c>
      <c r="AX201" s="11" t="s">
        <v>87</v>
      </c>
      <c r="AY201" s="11" t="s">
        <v>60</v>
      </c>
      <c r="AZ201" s="11" t="s">
        <v>462</v>
      </c>
      <c r="BA201" s="11">
        <v>871006423</v>
      </c>
      <c r="BC201" s="12">
        <v>45959.41553412049</v>
      </c>
      <c r="BD201" s="12">
        <v>45959.427947635457</v>
      </c>
      <c r="BE201" s="12">
        <v>45959.427837499919</v>
      </c>
    </row>
    <row r="202" spans="1:57" ht="15" customHeight="1" x14ac:dyDescent="0.3">
      <c r="A202" s="141">
        <v>201</v>
      </c>
      <c r="B202" s="39" t="s">
        <v>1177</v>
      </c>
      <c r="C202" s="95" t="s">
        <v>1177</v>
      </c>
      <c r="D202" s="95" t="s">
        <v>1177</v>
      </c>
      <c r="E202" s="95" t="s">
        <v>1177</v>
      </c>
      <c r="F202" s="95" t="s">
        <v>1177</v>
      </c>
      <c r="G202" s="95" t="s">
        <v>1177</v>
      </c>
      <c r="H202" s="95" t="s">
        <v>1177</v>
      </c>
      <c r="I202" s="95" t="s">
        <v>1177</v>
      </c>
      <c r="J202" s="95" t="s">
        <v>1177</v>
      </c>
      <c r="K202" s="95" t="s">
        <v>1177</v>
      </c>
      <c r="L202" s="95" t="s">
        <v>1177</v>
      </c>
      <c r="M202" s="95" t="s">
        <v>1177</v>
      </c>
      <c r="N202" s="95" t="s">
        <v>1177</v>
      </c>
      <c r="O202" s="95" t="s">
        <v>1177</v>
      </c>
      <c r="P202" s="95" t="s">
        <v>1177</v>
      </c>
      <c r="Q202" s="95" t="s">
        <v>1177</v>
      </c>
      <c r="R202" s="95" t="s">
        <v>1177</v>
      </c>
      <c r="S202" s="95" t="s">
        <v>1177</v>
      </c>
      <c r="U202" s="102" t="s">
        <v>1229</v>
      </c>
      <c r="V202" s="102" t="s">
        <v>1229</v>
      </c>
      <c r="W202" s="102" t="s">
        <v>1231</v>
      </c>
      <c r="X202" s="102" t="s">
        <v>1229</v>
      </c>
      <c r="Y202" s="103" t="s">
        <v>1234</v>
      </c>
      <c r="AA202" s="104" t="s">
        <v>1245</v>
      </c>
      <c r="AB202" s="105" t="s">
        <v>1231</v>
      </c>
      <c r="AC202" s="105" t="s">
        <v>1229</v>
      </c>
      <c r="AD202" s="18" t="s">
        <v>63</v>
      </c>
      <c r="AI202" s="102" t="s">
        <v>1229</v>
      </c>
      <c r="AJ202" s="95" t="s">
        <v>1229</v>
      </c>
      <c r="AN202" s="7" t="s">
        <v>61</v>
      </c>
      <c r="AQ202" s="103" t="s">
        <v>1229</v>
      </c>
      <c r="AR202" s="103" t="s">
        <v>1231</v>
      </c>
      <c r="AT202" s="15" t="s">
        <v>66</v>
      </c>
      <c r="AU202" s="11" t="s">
        <v>155</v>
      </c>
      <c r="AV202" s="86" t="s">
        <v>1180</v>
      </c>
      <c r="AX202" s="11" t="s">
        <v>87</v>
      </c>
      <c r="AY202" s="11" t="s">
        <v>59</v>
      </c>
      <c r="AZ202" s="11" t="s">
        <v>463</v>
      </c>
      <c r="BC202" s="12">
        <v>45959.417048950992</v>
      </c>
      <c r="BD202" s="12">
        <v>45959.430795408123</v>
      </c>
      <c r="BE202" s="12">
        <v>45959.430614918783</v>
      </c>
    </row>
    <row r="203" spans="1:57" ht="15" customHeight="1" x14ac:dyDescent="0.3">
      <c r="A203" s="141">
        <v>202</v>
      </c>
      <c r="B203" s="95" t="s">
        <v>1179</v>
      </c>
      <c r="C203" s="95" t="s">
        <v>1177</v>
      </c>
      <c r="D203" s="95" t="s">
        <v>1177</v>
      </c>
      <c r="E203" s="95" t="s">
        <v>1178</v>
      </c>
      <c r="F203" s="95" t="s">
        <v>1179</v>
      </c>
      <c r="G203" s="95" t="s">
        <v>1177</v>
      </c>
      <c r="H203" s="95" t="s">
        <v>1179</v>
      </c>
      <c r="I203" s="95" t="s">
        <v>1177</v>
      </c>
      <c r="J203" s="95" t="s">
        <v>1179</v>
      </c>
      <c r="K203" s="95" t="s">
        <v>1177</v>
      </c>
      <c r="L203" s="95" t="s">
        <v>1177</v>
      </c>
      <c r="M203" s="95" t="s">
        <v>1177</v>
      </c>
      <c r="N203" s="95" t="s">
        <v>1177</v>
      </c>
      <c r="O203" s="95" t="s">
        <v>1177</v>
      </c>
      <c r="P203" s="95" t="s">
        <v>1177</v>
      </c>
      <c r="Q203" s="95" t="s">
        <v>1177</v>
      </c>
      <c r="R203" s="95" t="s">
        <v>1179</v>
      </c>
      <c r="S203" s="95" t="s">
        <v>1177</v>
      </c>
      <c r="U203" s="102" t="s">
        <v>1229</v>
      </c>
      <c r="V203" s="102" t="s">
        <v>1229</v>
      </c>
      <c r="W203" s="102" t="s">
        <v>1229</v>
      </c>
      <c r="X203" s="102" t="s">
        <v>1229</v>
      </c>
      <c r="Y203" s="103" t="s">
        <v>1233</v>
      </c>
      <c r="Z203" s="28"/>
      <c r="AA203" s="104" t="s">
        <v>1246</v>
      </c>
      <c r="AB203" s="105" t="s">
        <v>1229</v>
      </c>
      <c r="AC203" s="105" t="s">
        <v>1229</v>
      </c>
      <c r="AD203" s="18" t="s">
        <v>63</v>
      </c>
      <c r="AE203" s="18" t="s">
        <v>73</v>
      </c>
      <c r="AI203" s="102" t="s">
        <v>1229</v>
      </c>
      <c r="AJ203" s="95" t="s">
        <v>1229</v>
      </c>
      <c r="AK203" s="7" t="s">
        <v>99</v>
      </c>
      <c r="AM203" s="36" t="s">
        <v>64</v>
      </c>
      <c r="AQ203" s="103" t="s">
        <v>1229</v>
      </c>
      <c r="AR203" s="103" t="s">
        <v>1229</v>
      </c>
      <c r="AT203" s="15" t="s">
        <v>66</v>
      </c>
      <c r="AU203" s="11" t="s">
        <v>155</v>
      </c>
      <c r="AV203" s="86" t="s">
        <v>1180</v>
      </c>
      <c r="AX203" s="11" t="s">
        <v>87</v>
      </c>
      <c r="AY203" s="11" t="s">
        <v>60</v>
      </c>
      <c r="AZ203" s="11" t="s">
        <v>464</v>
      </c>
      <c r="BA203" s="11">
        <v>528691229</v>
      </c>
      <c r="BC203" s="12">
        <v>45959.416881287783</v>
      </c>
      <c r="BD203" s="12">
        <v>45959.430817877022</v>
      </c>
      <c r="BE203" s="12">
        <v>45959.430733710149</v>
      </c>
    </row>
    <row r="204" spans="1:57" ht="15" customHeight="1" x14ac:dyDescent="0.3">
      <c r="A204" s="141">
        <v>203</v>
      </c>
      <c r="B204" s="7" t="s">
        <v>1179</v>
      </c>
      <c r="C204" s="95" t="s">
        <v>1177</v>
      </c>
      <c r="D204" s="95" t="s">
        <v>1177</v>
      </c>
      <c r="E204" s="95" t="s">
        <v>1178</v>
      </c>
      <c r="F204" s="95" t="s">
        <v>1178</v>
      </c>
      <c r="G204" s="95" t="s">
        <v>1179</v>
      </c>
      <c r="H204" s="95" t="s">
        <v>1177</v>
      </c>
      <c r="I204" s="95" t="s">
        <v>1177</v>
      </c>
      <c r="J204" s="95" t="s">
        <v>1179</v>
      </c>
      <c r="K204" s="95" t="s">
        <v>1178</v>
      </c>
      <c r="L204" s="95" t="s">
        <v>1179</v>
      </c>
      <c r="M204" s="95" t="s">
        <v>1177</v>
      </c>
      <c r="N204" s="95" t="s">
        <v>1177</v>
      </c>
      <c r="O204" s="95" t="s">
        <v>1177</v>
      </c>
      <c r="P204" s="95" t="s">
        <v>1179</v>
      </c>
      <c r="Q204" s="95" t="s">
        <v>1179</v>
      </c>
      <c r="R204" s="95" t="s">
        <v>1179</v>
      </c>
      <c r="S204" s="95" t="s">
        <v>1178</v>
      </c>
      <c r="T204" s="27" t="s">
        <v>465</v>
      </c>
      <c r="U204" s="102" t="s">
        <v>1229</v>
      </c>
      <c r="V204" s="102" t="s">
        <v>1230</v>
      </c>
      <c r="W204" s="102" t="s">
        <v>1231</v>
      </c>
      <c r="X204" s="102" t="s">
        <v>1231</v>
      </c>
      <c r="Y204" s="103" t="s">
        <v>1233</v>
      </c>
      <c r="AA204" s="104" t="s">
        <v>1247</v>
      </c>
      <c r="AB204" s="105" t="s">
        <v>1230</v>
      </c>
      <c r="AC204" s="105" t="s">
        <v>1231</v>
      </c>
      <c r="AE204" s="18" t="s">
        <v>73</v>
      </c>
      <c r="AI204" s="102" t="s">
        <v>1231</v>
      </c>
      <c r="AJ204" s="95" t="s">
        <v>1231</v>
      </c>
      <c r="AL204" s="7" t="s">
        <v>80</v>
      </c>
      <c r="AQ204" s="103" t="s">
        <v>1230</v>
      </c>
      <c r="AR204" s="103" t="s">
        <v>1229</v>
      </c>
      <c r="AT204" s="15" t="s">
        <v>66</v>
      </c>
      <c r="AU204" s="11" t="s">
        <v>155</v>
      </c>
      <c r="AV204" s="86" t="s">
        <v>1180</v>
      </c>
      <c r="AX204" s="11" t="s">
        <v>87</v>
      </c>
      <c r="AY204" s="11" t="s">
        <v>60</v>
      </c>
      <c r="AZ204" s="11" t="s">
        <v>466</v>
      </c>
      <c r="BA204" s="11">
        <v>900691746</v>
      </c>
      <c r="BC204" s="12">
        <v>45959.416977303037</v>
      </c>
      <c r="BD204" s="12">
        <v>45959.430821693299</v>
      </c>
      <c r="BE204" s="12">
        <v>45959.430538958273</v>
      </c>
    </row>
    <row r="205" spans="1:57" ht="15" customHeight="1" x14ac:dyDescent="0.3">
      <c r="A205" s="141">
        <v>204</v>
      </c>
      <c r="B205" s="39" t="s">
        <v>1177</v>
      </c>
      <c r="C205" s="95" t="s">
        <v>1177</v>
      </c>
      <c r="D205" s="95" t="s">
        <v>1177</v>
      </c>
      <c r="E205" s="95" t="s">
        <v>1177</v>
      </c>
      <c r="F205" s="95" t="s">
        <v>1177</v>
      </c>
      <c r="G205" s="95" t="s">
        <v>1177</v>
      </c>
      <c r="H205" s="95" t="s">
        <v>1177</v>
      </c>
      <c r="I205" s="95" t="s">
        <v>1177</v>
      </c>
      <c r="J205" s="95" t="s">
        <v>1177</v>
      </c>
      <c r="K205" s="95" t="s">
        <v>1177</v>
      </c>
      <c r="L205" s="95" t="s">
        <v>1177</v>
      </c>
      <c r="M205" s="95" t="s">
        <v>1179</v>
      </c>
      <c r="N205" s="95" t="s">
        <v>1179</v>
      </c>
      <c r="O205" s="95" t="s">
        <v>1177</v>
      </c>
      <c r="P205" s="95" t="s">
        <v>1177</v>
      </c>
      <c r="Q205" s="95" t="s">
        <v>1179</v>
      </c>
      <c r="R205" s="95" t="s">
        <v>1179</v>
      </c>
      <c r="S205" s="95" t="s">
        <v>1177</v>
      </c>
      <c r="T205" s="27" t="s">
        <v>59</v>
      </c>
      <c r="U205" s="102" t="s">
        <v>1229</v>
      </c>
      <c r="V205" s="102" t="s">
        <v>1229</v>
      </c>
      <c r="W205" s="102" t="s">
        <v>1231</v>
      </c>
      <c r="X205" s="102" t="s">
        <v>1231</v>
      </c>
      <c r="Y205" s="103" t="s">
        <v>1233</v>
      </c>
      <c r="AA205" s="104" t="s">
        <v>1245</v>
      </c>
      <c r="AB205" s="105" t="s">
        <v>1231</v>
      </c>
      <c r="AC205" s="105" t="s">
        <v>1229</v>
      </c>
      <c r="AD205" s="18" t="s">
        <v>63</v>
      </c>
      <c r="AI205" s="102" t="s">
        <v>1230</v>
      </c>
      <c r="AJ205" s="95" t="s">
        <v>1229</v>
      </c>
      <c r="AK205" s="7" t="s">
        <v>99</v>
      </c>
      <c r="AM205" s="36" t="s">
        <v>64</v>
      </c>
      <c r="AQ205" s="103" t="s">
        <v>1229</v>
      </c>
      <c r="AR205" s="103" t="s">
        <v>1231</v>
      </c>
      <c r="AT205" s="15" t="s">
        <v>66</v>
      </c>
      <c r="AU205" s="11" t="s">
        <v>155</v>
      </c>
      <c r="AV205" s="86" t="s">
        <v>1180</v>
      </c>
      <c r="AX205" s="11" t="s">
        <v>87</v>
      </c>
      <c r="AY205" s="11" t="s">
        <v>60</v>
      </c>
      <c r="AZ205" s="11" t="s">
        <v>467</v>
      </c>
      <c r="BA205" s="11">
        <v>461229380</v>
      </c>
      <c r="BC205" s="12">
        <v>45959.416946819307</v>
      </c>
      <c r="BD205" s="12">
        <v>45959.430828187069</v>
      </c>
      <c r="BE205" s="12">
        <v>45959.430530906131</v>
      </c>
    </row>
    <row r="206" spans="1:57" ht="15" customHeight="1" x14ac:dyDescent="0.3">
      <c r="A206" s="141">
        <v>205</v>
      </c>
      <c r="B206" s="39" t="s">
        <v>1177</v>
      </c>
      <c r="C206" s="95" t="s">
        <v>1177</v>
      </c>
      <c r="D206" s="95" t="s">
        <v>1177</v>
      </c>
      <c r="E206" s="95" t="s">
        <v>1177</v>
      </c>
      <c r="F206" s="95" t="s">
        <v>1177</v>
      </c>
      <c r="G206" s="95" t="s">
        <v>1177</v>
      </c>
      <c r="H206" s="95" t="s">
        <v>1177</v>
      </c>
      <c r="I206" s="95" t="s">
        <v>1177</v>
      </c>
      <c r="J206" s="95" t="s">
        <v>1177</v>
      </c>
      <c r="K206" s="95" t="s">
        <v>1177</v>
      </c>
      <c r="L206" s="95" t="s">
        <v>1177</v>
      </c>
      <c r="M206" s="95" t="s">
        <v>1177</v>
      </c>
      <c r="N206" s="95" t="s">
        <v>1177</v>
      </c>
      <c r="O206" s="95" t="s">
        <v>1177</v>
      </c>
      <c r="P206" s="95" t="s">
        <v>1177</v>
      </c>
      <c r="Q206" s="95" t="s">
        <v>1177</v>
      </c>
      <c r="R206" s="95" t="s">
        <v>1177</v>
      </c>
      <c r="S206" s="95" t="s">
        <v>1177</v>
      </c>
      <c r="U206" s="102" t="s">
        <v>1229</v>
      </c>
      <c r="V206" s="102" t="s">
        <v>1229</v>
      </c>
      <c r="W206" s="102" t="s">
        <v>1229</v>
      </c>
      <c r="X206" s="102" t="s">
        <v>1231</v>
      </c>
      <c r="Y206" s="103" t="s">
        <v>1234</v>
      </c>
      <c r="AA206" s="104" t="s">
        <v>1244</v>
      </c>
      <c r="AB206" s="105" t="s">
        <v>1231</v>
      </c>
      <c r="AC206" s="105" t="s">
        <v>1231</v>
      </c>
      <c r="AD206" s="18" t="s">
        <v>63</v>
      </c>
      <c r="AI206" s="102" t="s">
        <v>1231</v>
      </c>
      <c r="AJ206" s="95" t="s">
        <v>1229</v>
      </c>
      <c r="AK206" s="7" t="s">
        <v>99</v>
      </c>
      <c r="AL206" s="7" t="s">
        <v>80</v>
      </c>
      <c r="AQ206" s="103" t="s">
        <v>1229</v>
      </c>
      <c r="AR206" s="103" t="s">
        <v>1229</v>
      </c>
      <c r="AT206" s="15" t="s">
        <v>66</v>
      </c>
      <c r="AU206" s="11" t="s">
        <v>155</v>
      </c>
      <c r="AV206" s="86" t="s">
        <v>1180</v>
      </c>
      <c r="AX206" s="11" t="s">
        <v>87</v>
      </c>
      <c r="AY206" s="11" t="s">
        <v>60</v>
      </c>
      <c r="AZ206" s="11" t="s">
        <v>468</v>
      </c>
      <c r="BA206" s="11">
        <v>767825189</v>
      </c>
      <c r="BC206" s="12">
        <v>45959.417058147978</v>
      </c>
      <c r="BD206" s="12">
        <v>45959.430829311546</v>
      </c>
      <c r="BE206" s="12">
        <v>45959.430534841013</v>
      </c>
    </row>
    <row r="207" spans="1:57" ht="15" customHeight="1" x14ac:dyDescent="0.3">
      <c r="A207" s="141">
        <v>206</v>
      </c>
      <c r="B207" s="39" t="s">
        <v>1177</v>
      </c>
      <c r="C207" s="95" t="s">
        <v>1177</v>
      </c>
      <c r="D207" s="95" t="s">
        <v>1179</v>
      </c>
      <c r="E207" s="95" t="s">
        <v>1178</v>
      </c>
      <c r="F207" s="95" t="s">
        <v>1177</v>
      </c>
      <c r="G207" s="95" t="s">
        <v>1179</v>
      </c>
      <c r="H207" s="95" t="s">
        <v>1177</v>
      </c>
      <c r="I207" s="95" t="s">
        <v>1177</v>
      </c>
      <c r="J207" s="95" t="s">
        <v>1177</v>
      </c>
      <c r="K207" s="95" t="s">
        <v>1177</v>
      </c>
      <c r="L207" s="95" t="s">
        <v>1193</v>
      </c>
      <c r="M207" s="95" t="s">
        <v>1179</v>
      </c>
      <c r="N207" s="95" t="s">
        <v>1177</v>
      </c>
      <c r="O207" s="95" t="s">
        <v>1179</v>
      </c>
      <c r="P207" s="95" t="s">
        <v>1177</v>
      </c>
      <c r="Q207" s="95" t="s">
        <v>1179</v>
      </c>
      <c r="R207" s="95" t="s">
        <v>1179</v>
      </c>
      <c r="S207" s="95" t="s">
        <v>1177</v>
      </c>
      <c r="T207" s="25" t="s">
        <v>285</v>
      </c>
      <c r="U207" s="102" t="s">
        <v>1229</v>
      </c>
      <c r="V207" s="102" t="s">
        <v>1229</v>
      </c>
      <c r="W207" s="102" t="s">
        <v>1229</v>
      </c>
      <c r="X207" s="102" t="s">
        <v>1230</v>
      </c>
      <c r="Y207" s="103" t="s">
        <v>1236</v>
      </c>
      <c r="Z207" s="10" t="s">
        <v>286</v>
      </c>
      <c r="AA207" s="104" t="s">
        <v>1243</v>
      </c>
      <c r="AB207" s="105" t="s">
        <v>1229</v>
      </c>
      <c r="AC207" s="105" t="s">
        <v>1229</v>
      </c>
      <c r="AH207" s="33" t="s">
        <v>287</v>
      </c>
      <c r="AI207" s="102" t="s">
        <v>1229</v>
      </c>
      <c r="AJ207" s="95" t="s">
        <v>1229</v>
      </c>
      <c r="AL207" s="7" t="s">
        <v>80</v>
      </c>
      <c r="AQ207" s="103" t="s">
        <v>1229</v>
      </c>
      <c r="AR207" s="103" t="s">
        <v>1229</v>
      </c>
      <c r="AS207" s="83" t="s">
        <v>59</v>
      </c>
      <c r="AT207" s="15" t="s">
        <v>66</v>
      </c>
      <c r="AU207" s="11" t="s">
        <v>155</v>
      </c>
      <c r="AV207" s="86" t="s">
        <v>1180</v>
      </c>
      <c r="AX207" s="11" t="s">
        <v>87</v>
      </c>
      <c r="AY207" s="11" t="s">
        <v>60</v>
      </c>
      <c r="AZ207" s="11" t="s">
        <v>288</v>
      </c>
      <c r="BA207" s="11">
        <v>292137512</v>
      </c>
      <c r="BC207" s="12">
        <v>45959.416830491398</v>
      </c>
      <c r="BD207" s="12">
        <v>45959.430838749722</v>
      </c>
      <c r="BE207" s="12">
        <v>45959.430375706252</v>
      </c>
    </row>
    <row r="208" spans="1:57" ht="15" customHeight="1" x14ac:dyDescent="0.3">
      <c r="A208" s="141">
        <v>207</v>
      </c>
      <c r="B208" s="95" t="s">
        <v>1177</v>
      </c>
      <c r="C208" s="95" t="s">
        <v>1179</v>
      </c>
      <c r="D208" s="95" t="s">
        <v>1177</v>
      </c>
      <c r="E208" s="95" t="s">
        <v>1177</v>
      </c>
      <c r="F208" s="95" t="s">
        <v>1179</v>
      </c>
      <c r="G208" s="95" t="s">
        <v>1177</v>
      </c>
      <c r="H208" s="95" t="s">
        <v>1177</v>
      </c>
      <c r="I208" s="99" t="s">
        <v>1179</v>
      </c>
      <c r="J208" s="95" t="s">
        <v>1179</v>
      </c>
      <c r="K208" s="95" t="s">
        <v>1177</v>
      </c>
      <c r="L208" s="95" t="s">
        <v>1177</v>
      </c>
      <c r="M208" s="95" t="s">
        <v>1177</v>
      </c>
      <c r="N208" s="95" t="s">
        <v>1179</v>
      </c>
      <c r="O208" s="95" t="s">
        <v>1179</v>
      </c>
      <c r="P208" s="95" t="s">
        <v>1179</v>
      </c>
      <c r="Q208" s="95" t="s">
        <v>1179</v>
      </c>
      <c r="R208" s="95" t="s">
        <v>1193</v>
      </c>
      <c r="S208" s="95" t="s">
        <v>1177</v>
      </c>
      <c r="U208" s="102" t="s">
        <v>1231</v>
      </c>
      <c r="V208" s="102" t="s">
        <v>1229</v>
      </c>
      <c r="W208" s="102" t="s">
        <v>1230</v>
      </c>
      <c r="X208" s="102" t="s">
        <v>1231</v>
      </c>
      <c r="Y208" s="103" t="s">
        <v>1235</v>
      </c>
      <c r="AA208" s="104" t="s">
        <v>1247</v>
      </c>
      <c r="AB208" s="105" t="s">
        <v>1229</v>
      </c>
      <c r="AC208" s="105" t="s">
        <v>1229</v>
      </c>
      <c r="AF208" s="19" t="s">
        <v>79</v>
      </c>
      <c r="AI208" s="102" t="s">
        <v>1229</v>
      </c>
      <c r="AJ208" s="95" t="s">
        <v>1231</v>
      </c>
      <c r="AN208" s="7" t="s">
        <v>61</v>
      </c>
      <c r="AQ208" s="103" t="s">
        <v>1231</v>
      </c>
      <c r="AR208" s="103" t="s">
        <v>1230</v>
      </c>
      <c r="AT208" s="15" t="s">
        <v>66</v>
      </c>
      <c r="AU208" s="11" t="s">
        <v>155</v>
      </c>
      <c r="AV208" s="86" t="s">
        <v>1180</v>
      </c>
      <c r="AX208" s="11" t="s">
        <v>87</v>
      </c>
      <c r="AY208" s="11" t="s">
        <v>60</v>
      </c>
      <c r="AZ208" s="11" t="s">
        <v>469</v>
      </c>
      <c r="BA208" s="11">
        <v>453492319</v>
      </c>
      <c r="BC208" s="12">
        <v>45959.417053676261</v>
      </c>
      <c r="BD208" s="12">
        <v>45959.430862209141</v>
      </c>
      <c r="BE208" s="12">
        <v>45959.430626688278</v>
      </c>
    </row>
    <row r="209" spans="1:57" ht="15" customHeight="1" x14ac:dyDescent="0.3">
      <c r="A209" s="141">
        <v>208</v>
      </c>
      <c r="B209" s="39" t="s">
        <v>1177</v>
      </c>
      <c r="C209" s="95" t="s">
        <v>1177</v>
      </c>
      <c r="D209" s="95" t="s">
        <v>1177</v>
      </c>
      <c r="E209" s="95" t="s">
        <v>1177</v>
      </c>
      <c r="F209" s="95" t="s">
        <v>1177</v>
      </c>
      <c r="G209" s="95" t="s">
        <v>1177</v>
      </c>
      <c r="H209" s="95" t="s">
        <v>1177</v>
      </c>
      <c r="I209" s="95" t="s">
        <v>1177</v>
      </c>
      <c r="J209" s="95" t="s">
        <v>1177</v>
      </c>
      <c r="K209" s="95" t="s">
        <v>1177</v>
      </c>
      <c r="L209" s="95" t="s">
        <v>1177</v>
      </c>
      <c r="M209" s="95" t="s">
        <v>1177</v>
      </c>
      <c r="N209" s="95" t="s">
        <v>1177</v>
      </c>
      <c r="O209" s="95" t="s">
        <v>1177</v>
      </c>
      <c r="P209" s="95" t="s">
        <v>1177</v>
      </c>
      <c r="Q209" s="95" t="s">
        <v>1177</v>
      </c>
      <c r="R209" s="95" t="s">
        <v>1177</v>
      </c>
      <c r="S209" s="95" t="s">
        <v>1177</v>
      </c>
      <c r="U209" s="102" t="s">
        <v>1229</v>
      </c>
      <c r="V209" s="102" t="s">
        <v>1229</v>
      </c>
      <c r="W209" s="102" t="s">
        <v>1231</v>
      </c>
      <c r="X209" s="102" t="s">
        <v>1231</v>
      </c>
      <c r="Y209" s="103" t="s">
        <v>1233</v>
      </c>
      <c r="AA209" s="104" t="s">
        <v>1244</v>
      </c>
      <c r="AB209" s="105" t="s">
        <v>1231</v>
      </c>
      <c r="AC209" s="105" t="s">
        <v>1229</v>
      </c>
      <c r="AE209" s="18" t="s">
        <v>73</v>
      </c>
      <c r="AF209" s="19" t="s">
        <v>79</v>
      </c>
      <c r="AI209" s="102" t="s">
        <v>1231</v>
      </c>
      <c r="AJ209" s="95" t="s">
        <v>1229</v>
      </c>
      <c r="AL209" s="7" t="s">
        <v>80</v>
      </c>
      <c r="AM209" s="36" t="s">
        <v>64</v>
      </c>
      <c r="AQ209" s="103" t="s">
        <v>1229</v>
      </c>
      <c r="AR209" s="103" t="s">
        <v>1229</v>
      </c>
      <c r="AT209" s="15" t="s">
        <v>66</v>
      </c>
      <c r="AU209" s="11" t="s">
        <v>155</v>
      </c>
      <c r="AV209" s="86" t="s">
        <v>1180</v>
      </c>
      <c r="AX209" s="11" t="s">
        <v>87</v>
      </c>
      <c r="AY209" s="11" t="s">
        <v>60</v>
      </c>
      <c r="AZ209" s="11" t="s">
        <v>470</v>
      </c>
      <c r="BA209" s="11">
        <v>868511616</v>
      </c>
      <c r="BC209" s="12">
        <v>45959.416957822243</v>
      </c>
      <c r="BD209" s="12">
        <v>45959.43088327624</v>
      </c>
      <c r="BE209" s="12">
        <v>45959.43062254486</v>
      </c>
    </row>
    <row r="210" spans="1:57" ht="15" customHeight="1" x14ac:dyDescent="0.3">
      <c r="A210" s="141">
        <v>209</v>
      </c>
      <c r="B210" s="95" t="s">
        <v>1179</v>
      </c>
      <c r="C210" s="95" t="s">
        <v>1177</v>
      </c>
      <c r="D210" s="95" t="s">
        <v>1177</v>
      </c>
      <c r="E210" s="95" t="s">
        <v>1177</v>
      </c>
      <c r="F210" s="95" t="s">
        <v>1179</v>
      </c>
      <c r="G210" s="95" t="s">
        <v>1177</v>
      </c>
      <c r="H210" s="95" t="s">
        <v>1177</v>
      </c>
      <c r="I210" s="99" t="s">
        <v>1179</v>
      </c>
      <c r="J210" s="95" t="s">
        <v>1177</v>
      </c>
      <c r="K210" s="95" t="s">
        <v>1177</v>
      </c>
      <c r="L210" s="95" t="s">
        <v>1177</v>
      </c>
      <c r="M210" s="95" t="s">
        <v>1177</v>
      </c>
      <c r="N210" s="95" t="s">
        <v>1177</v>
      </c>
      <c r="O210" s="95" t="s">
        <v>1179</v>
      </c>
      <c r="P210" s="95" t="s">
        <v>1179</v>
      </c>
      <c r="Q210" s="95" t="s">
        <v>1177</v>
      </c>
      <c r="R210" s="95" t="s">
        <v>1177</v>
      </c>
      <c r="S210" s="95" t="s">
        <v>1177</v>
      </c>
      <c r="U210" s="102" t="s">
        <v>1229</v>
      </c>
      <c r="V210" s="102" t="s">
        <v>1229</v>
      </c>
      <c r="W210" s="102" t="s">
        <v>1229</v>
      </c>
      <c r="X210" s="102" t="s">
        <v>1231</v>
      </c>
      <c r="Y210" s="103" t="s">
        <v>1234</v>
      </c>
      <c r="AA210" s="104" t="s">
        <v>1244</v>
      </c>
      <c r="AB210" s="105" t="s">
        <v>1231</v>
      </c>
      <c r="AC210" s="105" t="s">
        <v>1229</v>
      </c>
      <c r="AF210" s="19" t="s">
        <v>79</v>
      </c>
      <c r="AI210" s="102" t="s">
        <v>1231</v>
      </c>
      <c r="AJ210" s="95" t="s">
        <v>1231</v>
      </c>
      <c r="AK210" s="7" t="s">
        <v>99</v>
      </c>
      <c r="AQ210" s="103" t="s">
        <v>1229</v>
      </c>
      <c r="AR210" s="103" t="s">
        <v>1229</v>
      </c>
      <c r="AT210" s="15" t="s">
        <v>66</v>
      </c>
      <c r="AU210" s="11" t="s">
        <v>155</v>
      </c>
      <c r="AV210" s="86" t="s">
        <v>1180</v>
      </c>
      <c r="AX210" s="11" t="s">
        <v>87</v>
      </c>
      <c r="AY210" s="11" t="s">
        <v>59</v>
      </c>
      <c r="AZ210" s="11" t="s">
        <v>471</v>
      </c>
      <c r="BC210" s="12">
        <v>45959.417014797291</v>
      </c>
      <c r="BD210" s="12">
        <v>45959.430891665659</v>
      </c>
      <c r="BE210" s="12">
        <v>45959.430741914337</v>
      </c>
    </row>
    <row r="211" spans="1:57" ht="15" customHeight="1" x14ac:dyDescent="0.3">
      <c r="A211" s="141">
        <v>210</v>
      </c>
      <c r="B211" s="7" t="s">
        <v>1179</v>
      </c>
      <c r="C211" s="95" t="s">
        <v>1177</v>
      </c>
      <c r="D211" s="95" t="s">
        <v>1177</v>
      </c>
      <c r="E211" s="95" t="s">
        <v>1177</v>
      </c>
      <c r="F211" s="95" t="s">
        <v>1177</v>
      </c>
      <c r="G211" s="95" t="s">
        <v>1177</v>
      </c>
      <c r="H211" s="95" t="s">
        <v>1179</v>
      </c>
      <c r="I211" s="95" t="s">
        <v>1177</v>
      </c>
      <c r="J211" s="95" t="s">
        <v>1177</v>
      </c>
      <c r="K211" s="95" t="s">
        <v>1177</v>
      </c>
      <c r="L211" s="95" t="s">
        <v>1177</v>
      </c>
      <c r="M211" s="95" t="s">
        <v>1177</v>
      </c>
      <c r="N211" s="95" t="s">
        <v>1177</v>
      </c>
      <c r="O211" s="95" t="s">
        <v>1177</v>
      </c>
      <c r="P211" s="95" t="s">
        <v>1177</v>
      </c>
      <c r="Q211" s="95" t="s">
        <v>1177</v>
      </c>
      <c r="R211" s="95" t="s">
        <v>1177</v>
      </c>
      <c r="S211" s="95" t="s">
        <v>1177</v>
      </c>
      <c r="U211" s="102" t="s">
        <v>1229</v>
      </c>
      <c r="V211" s="102" t="s">
        <v>1229</v>
      </c>
      <c r="W211" s="102" t="s">
        <v>1229</v>
      </c>
      <c r="X211" s="102" t="s">
        <v>1231</v>
      </c>
      <c r="Y211" s="103" t="s">
        <v>1233</v>
      </c>
      <c r="AA211" s="104" t="s">
        <v>1244</v>
      </c>
      <c r="AB211" s="105" t="s">
        <v>1231</v>
      </c>
      <c r="AC211" s="105" t="s">
        <v>1229</v>
      </c>
      <c r="AD211" s="18" t="s">
        <v>63</v>
      </c>
      <c r="AE211" s="18" t="s">
        <v>73</v>
      </c>
      <c r="AF211" s="19" t="s">
        <v>79</v>
      </c>
      <c r="AG211" s="19" t="s">
        <v>121</v>
      </c>
      <c r="AI211" s="102" t="s">
        <v>1229</v>
      </c>
      <c r="AJ211" s="95" t="s">
        <v>1231</v>
      </c>
      <c r="AK211" s="7" t="s">
        <v>99</v>
      </c>
      <c r="AL211" s="7" t="s">
        <v>80</v>
      </c>
      <c r="AQ211" s="103" t="s">
        <v>1229</v>
      </c>
      <c r="AR211" s="103" t="s">
        <v>1229</v>
      </c>
      <c r="AT211" s="15" t="s">
        <v>66</v>
      </c>
      <c r="AU211" s="11" t="s">
        <v>155</v>
      </c>
      <c r="AV211" s="86" t="s">
        <v>1180</v>
      </c>
      <c r="AX211" s="11" t="s">
        <v>87</v>
      </c>
      <c r="AY211" s="11" t="s">
        <v>60</v>
      </c>
      <c r="AZ211" s="11" t="s">
        <v>472</v>
      </c>
      <c r="BA211" s="11">
        <v>773393650</v>
      </c>
      <c r="BC211" s="12">
        <v>45959.416970287777</v>
      </c>
      <c r="BD211" s="12">
        <v>45959.430905320762</v>
      </c>
      <c r="BE211" s="12">
        <v>45959.430702693753</v>
      </c>
    </row>
    <row r="212" spans="1:57" ht="15" customHeight="1" x14ac:dyDescent="0.3">
      <c r="A212" s="141">
        <v>211</v>
      </c>
      <c r="B212" s="39" t="s">
        <v>1177</v>
      </c>
      <c r="C212" s="95" t="s">
        <v>1177</v>
      </c>
      <c r="D212" s="95" t="s">
        <v>1177</v>
      </c>
      <c r="E212" s="95" t="s">
        <v>1177</v>
      </c>
      <c r="F212" s="95" t="s">
        <v>1177</v>
      </c>
      <c r="G212" s="95" t="s">
        <v>1177</v>
      </c>
      <c r="H212" s="95" t="s">
        <v>1177</v>
      </c>
      <c r="I212" s="95" t="s">
        <v>1177</v>
      </c>
      <c r="J212" s="95" t="s">
        <v>1177</v>
      </c>
      <c r="K212" s="95" t="s">
        <v>1177</v>
      </c>
      <c r="L212" s="95" t="s">
        <v>1177</v>
      </c>
      <c r="M212" s="95" t="s">
        <v>1177</v>
      </c>
      <c r="N212" s="95" t="s">
        <v>1177</v>
      </c>
      <c r="O212" s="95" t="s">
        <v>1177</v>
      </c>
      <c r="P212" s="95" t="s">
        <v>1177</v>
      </c>
      <c r="Q212" s="95" t="s">
        <v>1177</v>
      </c>
      <c r="R212" s="95" t="s">
        <v>1177</v>
      </c>
      <c r="S212" s="95" t="s">
        <v>1177</v>
      </c>
      <c r="U212" s="102" t="s">
        <v>1229</v>
      </c>
      <c r="V212" s="102" t="s">
        <v>1229</v>
      </c>
      <c r="W212" s="102" t="s">
        <v>1229</v>
      </c>
      <c r="X212" s="102" t="s">
        <v>1231</v>
      </c>
      <c r="Y212" s="103" t="s">
        <v>1233</v>
      </c>
      <c r="AA212" s="104" t="s">
        <v>1244</v>
      </c>
      <c r="AB212" s="105" t="s">
        <v>1231</v>
      </c>
      <c r="AC212" s="105" t="s">
        <v>1231</v>
      </c>
      <c r="AD212" s="18" t="s">
        <v>63</v>
      </c>
      <c r="AI212" s="102" t="s">
        <v>1231</v>
      </c>
      <c r="AJ212" s="95" t="s">
        <v>1229</v>
      </c>
      <c r="AK212" s="7" t="s">
        <v>99</v>
      </c>
      <c r="AL212" s="7" t="s">
        <v>80</v>
      </c>
      <c r="AQ212" s="103" t="s">
        <v>1229</v>
      </c>
      <c r="AR212" s="103" t="s">
        <v>1229</v>
      </c>
      <c r="AT212" s="15" t="s">
        <v>66</v>
      </c>
      <c r="AU212" s="11" t="s">
        <v>155</v>
      </c>
      <c r="AV212" s="86" t="s">
        <v>1180</v>
      </c>
      <c r="AX212" s="11" t="s">
        <v>87</v>
      </c>
      <c r="AY212" s="11" t="s">
        <v>60</v>
      </c>
      <c r="AZ212" s="11" t="s">
        <v>473</v>
      </c>
      <c r="BA212" s="11">
        <v>919746633</v>
      </c>
      <c r="BC212" s="12">
        <v>45959.416982203453</v>
      </c>
      <c r="BD212" s="12">
        <v>45959.430912269629</v>
      </c>
      <c r="BE212" s="12">
        <v>45959.430644290958</v>
      </c>
    </row>
    <row r="213" spans="1:57" ht="15" customHeight="1" x14ac:dyDescent="0.3">
      <c r="A213" s="141">
        <v>212</v>
      </c>
      <c r="B213" s="39" t="s">
        <v>1177</v>
      </c>
      <c r="C213" s="95" t="s">
        <v>1177</v>
      </c>
      <c r="D213" s="95" t="s">
        <v>1177</v>
      </c>
      <c r="E213" s="95" t="s">
        <v>1177</v>
      </c>
      <c r="F213" s="95" t="s">
        <v>1177</v>
      </c>
      <c r="G213" s="95" t="s">
        <v>1178</v>
      </c>
      <c r="H213" s="95" t="s">
        <v>1177</v>
      </c>
      <c r="I213" s="95" t="s">
        <v>1177</v>
      </c>
      <c r="J213" s="95" t="s">
        <v>1177</v>
      </c>
      <c r="K213" s="95" t="s">
        <v>1179</v>
      </c>
      <c r="L213" s="95" t="s">
        <v>1177</v>
      </c>
      <c r="M213" s="95" t="s">
        <v>1177</v>
      </c>
      <c r="N213" s="95" t="s">
        <v>1177</v>
      </c>
      <c r="O213" s="95" t="s">
        <v>1177</v>
      </c>
      <c r="P213" s="95" t="s">
        <v>1177</v>
      </c>
      <c r="Q213" s="95" t="s">
        <v>1177</v>
      </c>
      <c r="R213" s="95" t="s">
        <v>1177</v>
      </c>
      <c r="S213" s="95" t="s">
        <v>1177</v>
      </c>
      <c r="T213" s="27" t="s">
        <v>474</v>
      </c>
      <c r="U213" s="102" t="s">
        <v>1229</v>
      </c>
      <c r="V213" s="102" t="s">
        <v>1229</v>
      </c>
      <c r="W213" s="102" t="s">
        <v>1230</v>
      </c>
      <c r="X213" s="102" t="s">
        <v>1229</v>
      </c>
      <c r="Y213" s="103" t="s">
        <v>1234</v>
      </c>
      <c r="Z213" s="10" t="s">
        <v>475</v>
      </c>
      <c r="AA213" s="104" t="s">
        <v>1245</v>
      </c>
      <c r="AB213" s="105" t="s">
        <v>1229</v>
      </c>
      <c r="AC213" s="105" t="s">
        <v>1229</v>
      </c>
      <c r="AD213" s="18" t="s">
        <v>63</v>
      </c>
      <c r="AE213" s="18" t="s">
        <v>73</v>
      </c>
      <c r="AI213" s="102" t="s">
        <v>1231</v>
      </c>
      <c r="AJ213" s="95" t="s">
        <v>1229</v>
      </c>
      <c r="AK213" s="7" t="s">
        <v>99</v>
      </c>
      <c r="AM213" s="36" t="s">
        <v>64</v>
      </c>
      <c r="AQ213" s="103" t="s">
        <v>1231</v>
      </c>
      <c r="AR213" s="103" t="s">
        <v>1229</v>
      </c>
      <c r="AT213" s="15" t="s">
        <v>66</v>
      </c>
      <c r="AU213" s="11" t="s">
        <v>155</v>
      </c>
      <c r="AV213" s="86" t="s">
        <v>1180</v>
      </c>
      <c r="AX213" s="11" t="s">
        <v>87</v>
      </c>
      <c r="AY213" s="11" t="s">
        <v>59</v>
      </c>
      <c r="AZ213" s="11" t="s">
        <v>476</v>
      </c>
      <c r="BC213" s="12">
        <v>45959.416536191922</v>
      </c>
      <c r="BD213" s="12">
        <v>45959.430926345558</v>
      </c>
      <c r="BE213" s="12">
        <v>45959.430651203184</v>
      </c>
    </row>
    <row r="214" spans="1:57" ht="15" customHeight="1" x14ac:dyDescent="0.3">
      <c r="A214" s="141">
        <v>213</v>
      </c>
      <c r="B214" s="7" t="s">
        <v>1179</v>
      </c>
      <c r="C214" s="95" t="s">
        <v>1177</v>
      </c>
      <c r="D214" s="95" t="s">
        <v>1177</v>
      </c>
      <c r="E214" s="95" t="s">
        <v>1177</v>
      </c>
      <c r="F214" s="95" t="s">
        <v>1177</v>
      </c>
      <c r="G214" s="95" t="s">
        <v>1179</v>
      </c>
      <c r="H214" s="95" t="s">
        <v>1177</v>
      </c>
      <c r="I214" s="95" t="s">
        <v>1177</v>
      </c>
      <c r="J214" s="95" t="s">
        <v>1177</v>
      </c>
      <c r="K214" s="95" t="s">
        <v>1179</v>
      </c>
      <c r="L214" s="95" t="s">
        <v>1177</v>
      </c>
      <c r="M214" s="95" t="s">
        <v>1177</v>
      </c>
      <c r="N214" s="95" t="s">
        <v>1177</v>
      </c>
      <c r="O214" s="95" t="s">
        <v>1178</v>
      </c>
      <c r="P214" s="95" t="s">
        <v>1177</v>
      </c>
      <c r="Q214" s="95" t="s">
        <v>1177</v>
      </c>
      <c r="R214" s="95" t="s">
        <v>1179</v>
      </c>
      <c r="S214" s="95" t="s">
        <v>1179</v>
      </c>
      <c r="T214" s="25" t="s">
        <v>477</v>
      </c>
      <c r="U214" s="102" t="s">
        <v>1229</v>
      </c>
      <c r="V214" s="102" t="s">
        <v>1229</v>
      </c>
      <c r="W214" s="102" t="s">
        <v>1230</v>
      </c>
      <c r="X214" s="102" t="s">
        <v>1231</v>
      </c>
      <c r="Y214" s="103" t="s">
        <v>1236</v>
      </c>
      <c r="Z214" s="21" t="s">
        <v>478</v>
      </c>
      <c r="AA214" s="104" t="s">
        <v>1244</v>
      </c>
      <c r="AB214" s="105" t="s">
        <v>1231</v>
      </c>
      <c r="AC214" s="105" t="s">
        <v>1231</v>
      </c>
      <c r="AD214" s="18" t="s">
        <v>63</v>
      </c>
      <c r="AI214" s="102" t="s">
        <v>1229</v>
      </c>
      <c r="AJ214" s="95" t="s">
        <v>1231</v>
      </c>
      <c r="AK214" s="7" t="s">
        <v>99</v>
      </c>
      <c r="AQ214" s="103" t="s">
        <v>1229</v>
      </c>
      <c r="AR214" s="103" t="s">
        <v>1231</v>
      </c>
      <c r="AT214" s="15" t="s">
        <v>66</v>
      </c>
      <c r="AU214" s="11" t="s">
        <v>155</v>
      </c>
      <c r="AV214" s="86" t="s">
        <v>1180</v>
      </c>
      <c r="AX214" s="11" t="s">
        <v>87</v>
      </c>
      <c r="AY214" s="11" t="s">
        <v>59</v>
      </c>
      <c r="AZ214" s="11" t="s">
        <v>479</v>
      </c>
      <c r="BC214" s="12">
        <v>45959.416941109397</v>
      </c>
      <c r="BD214" s="12">
        <v>45959.430943649168</v>
      </c>
      <c r="BE214" s="12">
        <v>45959.430873480524</v>
      </c>
    </row>
    <row r="215" spans="1:57" ht="15" customHeight="1" x14ac:dyDescent="0.3">
      <c r="A215" s="141">
        <v>214</v>
      </c>
      <c r="B215" s="39" t="s">
        <v>1177</v>
      </c>
      <c r="C215" s="39" t="s">
        <v>1178</v>
      </c>
      <c r="D215" s="95" t="s">
        <v>1179</v>
      </c>
      <c r="E215" s="95" t="s">
        <v>1177</v>
      </c>
      <c r="F215" s="95" t="s">
        <v>1177</v>
      </c>
      <c r="G215" s="95" t="s">
        <v>1177</v>
      </c>
      <c r="H215" s="95" t="s">
        <v>1193</v>
      </c>
      <c r="I215" s="99" t="s">
        <v>1179</v>
      </c>
      <c r="J215" s="95" t="s">
        <v>1178</v>
      </c>
      <c r="K215" s="95" t="s">
        <v>1178</v>
      </c>
      <c r="L215" s="95" t="s">
        <v>1179</v>
      </c>
      <c r="M215" s="95" t="s">
        <v>1177</v>
      </c>
      <c r="N215" s="95" t="s">
        <v>1178</v>
      </c>
      <c r="O215" s="95" t="s">
        <v>1177</v>
      </c>
      <c r="P215" s="95" t="s">
        <v>1179</v>
      </c>
      <c r="Q215" s="95" t="s">
        <v>1178</v>
      </c>
      <c r="R215" s="95" t="s">
        <v>1178</v>
      </c>
      <c r="S215" s="95" t="s">
        <v>1179</v>
      </c>
      <c r="U215" s="102" t="s">
        <v>1230</v>
      </c>
      <c r="V215" s="102" t="s">
        <v>1229</v>
      </c>
      <c r="W215" s="102" t="s">
        <v>1231</v>
      </c>
      <c r="X215" s="102" t="s">
        <v>1230</v>
      </c>
      <c r="Y215" s="103" t="s">
        <v>1236</v>
      </c>
      <c r="Z215" s="10" t="s">
        <v>480</v>
      </c>
      <c r="AA215" s="104" t="s">
        <v>1246</v>
      </c>
      <c r="AB215" s="105" t="s">
        <v>1230</v>
      </c>
      <c r="AC215" s="105" t="s">
        <v>1229</v>
      </c>
      <c r="AE215" s="18" t="s">
        <v>73</v>
      </c>
      <c r="AF215" s="19" t="s">
        <v>79</v>
      </c>
      <c r="AI215" s="102" t="s">
        <v>1229</v>
      </c>
      <c r="AJ215" s="95" t="s">
        <v>1229</v>
      </c>
      <c r="AL215" s="7" t="s">
        <v>80</v>
      </c>
      <c r="AM215" s="36" t="s">
        <v>64</v>
      </c>
      <c r="AQ215" s="103" t="s">
        <v>1229</v>
      </c>
      <c r="AR215" s="103" t="s">
        <v>1229</v>
      </c>
      <c r="AT215" s="15" t="s">
        <v>66</v>
      </c>
      <c r="AU215" s="11" t="s">
        <v>155</v>
      </c>
      <c r="AV215" s="86" t="s">
        <v>1180</v>
      </c>
      <c r="AX215" s="11" t="s">
        <v>87</v>
      </c>
      <c r="AY215" s="11" t="s">
        <v>60</v>
      </c>
      <c r="AZ215" s="11" t="s">
        <v>481</v>
      </c>
      <c r="BA215" s="11">
        <v>1065028125</v>
      </c>
      <c r="BC215" s="12">
        <v>45959.41699323208</v>
      </c>
      <c r="BD215" s="12">
        <v>45959.430946677603</v>
      </c>
      <c r="BE215" s="12">
        <v>45959.430692002708</v>
      </c>
    </row>
    <row r="216" spans="1:57" ht="15" customHeight="1" x14ac:dyDescent="0.3">
      <c r="A216" s="141">
        <v>215</v>
      </c>
      <c r="B216" s="7" t="s">
        <v>1179</v>
      </c>
      <c r="C216" s="39" t="s">
        <v>1178</v>
      </c>
      <c r="D216" s="95" t="s">
        <v>1177</v>
      </c>
      <c r="E216" s="95" t="s">
        <v>1177</v>
      </c>
      <c r="F216" s="95" t="s">
        <v>1177</v>
      </c>
      <c r="G216" s="95" t="s">
        <v>1177</v>
      </c>
      <c r="H216" s="95" t="s">
        <v>1177</v>
      </c>
      <c r="I216" s="95" t="s">
        <v>1177</v>
      </c>
      <c r="J216" s="95" t="s">
        <v>1177</v>
      </c>
      <c r="K216" s="95" t="s">
        <v>1177</v>
      </c>
      <c r="L216" s="95" t="s">
        <v>1177</v>
      </c>
      <c r="M216" s="95" t="s">
        <v>1179</v>
      </c>
      <c r="N216" s="95" t="s">
        <v>1177</v>
      </c>
      <c r="O216" s="95" t="s">
        <v>1177</v>
      </c>
      <c r="P216" s="95" t="s">
        <v>1177</v>
      </c>
      <c r="Q216" s="95" t="s">
        <v>1177</v>
      </c>
      <c r="R216" s="95" t="s">
        <v>1177</v>
      </c>
      <c r="S216" s="95" t="s">
        <v>1177</v>
      </c>
      <c r="U216" s="102" t="s">
        <v>1229</v>
      </c>
      <c r="V216" s="102" t="s">
        <v>1229</v>
      </c>
      <c r="W216" s="102" t="s">
        <v>1229</v>
      </c>
      <c r="X216" s="102" t="s">
        <v>1229</v>
      </c>
      <c r="Y216" s="103" t="s">
        <v>1235</v>
      </c>
      <c r="AA216" s="104" t="s">
        <v>1243</v>
      </c>
      <c r="AB216" s="105" t="s">
        <v>1229</v>
      </c>
      <c r="AC216" s="105" t="s">
        <v>1229</v>
      </c>
      <c r="AH216" s="33" t="s">
        <v>234</v>
      </c>
      <c r="AI216" s="102" t="s">
        <v>1229</v>
      </c>
      <c r="AJ216" s="95" t="s">
        <v>1231</v>
      </c>
      <c r="AK216" s="7" t="s">
        <v>99</v>
      </c>
      <c r="AL216" s="7" t="s">
        <v>80</v>
      </c>
      <c r="AM216" s="36" t="s">
        <v>64</v>
      </c>
      <c r="AQ216" s="103" t="s">
        <v>1231</v>
      </c>
      <c r="AR216" s="103" t="s">
        <v>1229</v>
      </c>
      <c r="AS216" s="33" t="s">
        <v>235</v>
      </c>
      <c r="AT216" s="15" t="s">
        <v>66</v>
      </c>
      <c r="AU216" s="11" t="s">
        <v>155</v>
      </c>
      <c r="AV216" s="86" t="s">
        <v>1180</v>
      </c>
      <c r="AX216" s="11" t="s">
        <v>87</v>
      </c>
      <c r="AY216" s="11" t="s">
        <v>60</v>
      </c>
      <c r="AZ216" s="11" t="s">
        <v>236</v>
      </c>
      <c r="BA216" s="11">
        <v>103921891</v>
      </c>
      <c r="BC216" s="12">
        <v>45958.690173048934</v>
      </c>
      <c r="BD216" s="12">
        <v>45959.430952621507</v>
      </c>
      <c r="BE216" s="12">
        <v>45959.430894625337</v>
      </c>
    </row>
    <row r="217" spans="1:57" ht="15" customHeight="1" x14ac:dyDescent="0.3">
      <c r="A217" s="141">
        <v>216</v>
      </c>
      <c r="B217" s="7" t="s">
        <v>1179</v>
      </c>
      <c r="C217" s="95" t="s">
        <v>1177</v>
      </c>
      <c r="D217" s="95" t="s">
        <v>1177</v>
      </c>
      <c r="E217" s="95" t="s">
        <v>1177</v>
      </c>
      <c r="F217" s="95" t="s">
        <v>1177</v>
      </c>
      <c r="G217" s="95" t="s">
        <v>1177</v>
      </c>
      <c r="H217" s="95" t="s">
        <v>1179</v>
      </c>
      <c r="I217" s="95" t="s">
        <v>1177</v>
      </c>
      <c r="J217" s="95" t="s">
        <v>1177</v>
      </c>
      <c r="K217" s="95" t="s">
        <v>1177</v>
      </c>
      <c r="L217" s="95" t="s">
        <v>1177</v>
      </c>
      <c r="M217" s="95" t="s">
        <v>1177</v>
      </c>
      <c r="N217" s="95" t="s">
        <v>1177</v>
      </c>
      <c r="O217" s="95" t="s">
        <v>1177</v>
      </c>
      <c r="P217" s="95" t="s">
        <v>1177</v>
      </c>
      <c r="Q217" s="95" t="s">
        <v>1177</v>
      </c>
      <c r="R217" s="95" t="s">
        <v>1177</v>
      </c>
      <c r="S217" s="95" t="s">
        <v>1177</v>
      </c>
      <c r="T217" s="25" t="s">
        <v>482</v>
      </c>
      <c r="U217" s="102" t="s">
        <v>1229</v>
      </c>
      <c r="V217" s="102" t="s">
        <v>1229</v>
      </c>
      <c r="W217" s="102" t="s">
        <v>1229</v>
      </c>
      <c r="X217" s="102" t="s">
        <v>1231</v>
      </c>
      <c r="Y217" s="103" t="s">
        <v>1233</v>
      </c>
      <c r="AA217" s="104" t="s">
        <v>1244</v>
      </c>
      <c r="AB217" s="105" t="s">
        <v>1231</v>
      </c>
      <c r="AC217" s="105" t="s">
        <v>1229</v>
      </c>
      <c r="AD217" s="18" t="s">
        <v>63</v>
      </c>
      <c r="AE217" s="18" t="s">
        <v>73</v>
      </c>
      <c r="AG217" s="19" t="s">
        <v>121</v>
      </c>
      <c r="AI217" s="102" t="s">
        <v>1231</v>
      </c>
      <c r="AJ217" s="95" t="s">
        <v>1231</v>
      </c>
      <c r="AK217" s="7" t="s">
        <v>99</v>
      </c>
      <c r="AM217" s="36" t="s">
        <v>64</v>
      </c>
      <c r="AQ217" s="103" t="s">
        <v>1229</v>
      </c>
      <c r="AR217" s="103" t="s">
        <v>1229</v>
      </c>
      <c r="AT217" s="15" t="s">
        <v>66</v>
      </c>
      <c r="AU217" s="11" t="s">
        <v>155</v>
      </c>
      <c r="AV217" s="86" t="s">
        <v>1180</v>
      </c>
      <c r="AX217" s="11" t="s">
        <v>87</v>
      </c>
      <c r="AY217" s="11" t="s">
        <v>60</v>
      </c>
      <c r="AZ217" s="11" t="s">
        <v>483</v>
      </c>
      <c r="BA217" s="11">
        <v>1033179323</v>
      </c>
      <c r="BC217" s="12">
        <v>45959.416934489549</v>
      </c>
      <c r="BD217" s="12">
        <v>45959.430955784817</v>
      </c>
      <c r="BE217" s="12">
        <v>45959.430836912288</v>
      </c>
    </row>
    <row r="218" spans="1:57" ht="15" customHeight="1" x14ac:dyDescent="0.3">
      <c r="A218" s="141">
        <v>217</v>
      </c>
      <c r="B218" s="39" t="s">
        <v>1177</v>
      </c>
      <c r="C218" s="95" t="s">
        <v>1177</v>
      </c>
      <c r="D218" s="95" t="s">
        <v>1177</v>
      </c>
      <c r="E218" s="95" t="s">
        <v>1177</v>
      </c>
      <c r="F218" s="95" t="s">
        <v>1177</v>
      </c>
      <c r="G218" s="95" t="s">
        <v>1177</v>
      </c>
      <c r="H218" s="95" t="s">
        <v>1177</v>
      </c>
      <c r="I218" s="95" t="s">
        <v>1177</v>
      </c>
      <c r="J218" s="95" t="s">
        <v>1177</v>
      </c>
      <c r="K218" s="95" t="s">
        <v>1177</v>
      </c>
      <c r="L218" s="95" t="s">
        <v>1177</v>
      </c>
      <c r="M218" s="95" t="s">
        <v>1177</v>
      </c>
      <c r="N218" s="95" t="s">
        <v>1177</v>
      </c>
      <c r="O218" s="95" t="s">
        <v>1177</v>
      </c>
      <c r="P218" s="95" t="s">
        <v>1177</v>
      </c>
      <c r="Q218" s="95" t="s">
        <v>1177</v>
      </c>
      <c r="R218" s="95" t="s">
        <v>1177</v>
      </c>
      <c r="S218" s="95" t="s">
        <v>1177</v>
      </c>
      <c r="T218" s="27" t="s">
        <v>465</v>
      </c>
      <c r="U218" s="102" t="s">
        <v>1230</v>
      </c>
      <c r="V218" s="102" t="s">
        <v>1229</v>
      </c>
      <c r="W218" s="102" t="s">
        <v>1229</v>
      </c>
      <c r="X218" s="102" t="s">
        <v>1229</v>
      </c>
      <c r="Y218" s="103" t="s">
        <v>1235</v>
      </c>
      <c r="AA218" s="104" t="s">
        <v>1243</v>
      </c>
      <c r="AB218" s="105" t="s">
        <v>1230</v>
      </c>
      <c r="AC218" s="105" t="s">
        <v>1229</v>
      </c>
      <c r="AD218" s="18" t="s">
        <v>63</v>
      </c>
      <c r="AI218" s="102" t="s">
        <v>1229</v>
      </c>
      <c r="AJ218" s="95" t="s">
        <v>1229</v>
      </c>
      <c r="AK218" s="7" t="s">
        <v>99</v>
      </c>
      <c r="AQ218" s="103" t="s">
        <v>1229</v>
      </c>
      <c r="AR218" s="103" t="s">
        <v>1229</v>
      </c>
      <c r="AT218" s="15" t="s">
        <v>66</v>
      </c>
      <c r="AU218" s="11" t="s">
        <v>155</v>
      </c>
      <c r="AV218" s="86" t="s">
        <v>1180</v>
      </c>
      <c r="AX218" s="11" t="s">
        <v>109</v>
      </c>
      <c r="AY218" s="11" t="s">
        <v>60</v>
      </c>
      <c r="AZ218" s="11" t="s">
        <v>484</v>
      </c>
      <c r="BA218" s="11">
        <v>14340073</v>
      </c>
      <c r="BC218" s="12">
        <v>45959.41695374588</v>
      </c>
      <c r="BD218" s="12">
        <v>45959.431032849323</v>
      </c>
      <c r="BE218" s="12">
        <v>45959.430974474679</v>
      </c>
    </row>
    <row r="219" spans="1:57" ht="15" customHeight="1" x14ac:dyDescent="0.3">
      <c r="A219" s="141">
        <v>218</v>
      </c>
      <c r="B219" s="39" t="s">
        <v>1177</v>
      </c>
      <c r="C219" s="95" t="s">
        <v>1177</v>
      </c>
      <c r="D219" s="95" t="s">
        <v>1177</v>
      </c>
      <c r="E219" s="39" t="s">
        <v>1179</v>
      </c>
      <c r="F219" s="95" t="s">
        <v>1177</v>
      </c>
      <c r="G219" s="95" t="s">
        <v>1179</v>
      </c>
      <c r="H219" s="95" t="s">
        <v>1177</v>
      </c>
      <c r="I219" s="95" t="s">
        <v>1177</v>
      </c>
      <c r="J219" s="95" t="s">
        <v>1177</v>
      </c>
      <c r="K219" s="95" t="s">
        <v>1177</v>
      </c>
      <c r="L219" s="95" t="s">
        <v>1177</v>
      </c>
      <c r="M219" s="95" t="s">
        <v>1177</v>
      </c>
      <c r="N219" s="95" t="s">
        <v>1179</v>
      </c>
      <c r="O219" s="95" t="s">
        <v>1179</v>
      </c>
      <c r="P219" s="95" t="s">
        <v>1177</v>
      </c>
      <c r="Q219" s="95" t="s">
        <v>1177</v>
      </c>
      <c r="R219" s="95" t="s">
        <v>1179</v>
      </c>
      <c r="S219" s="95" t="s">
        <v>1179</v>
      </c>
      <c r="U219" s="102" t="s">
        <v>1229</v>
      </c>
      <c r="V219" s="102" t="s">
        <v>1231</v>
      </c>
      <c r="W219" s="102" t="s">
        <v>1231</v>
      </c>
      <c r="X219" s="102" t="s">
        <v>1229</v>
      </c>
      <c r="Y219" s="103" t="s">
        <v>1233</v>
      </c>
      <c r="AA219" s="104" t="s">
        <v>1246</v>
      </c>
      <c r="AB219" s="105" t="s">
        <v>1229</v>
      </c>
      <c r="AC219" s="105" t="s">
        <v>1232</v>
      </c>
      <c r="AD219" s="18" t="s">
        <v>63</v>
      </c>
      <c r="AE219" s="18" t="s">
        <v>73</v>
      </c>
      <c r="AI219" s="102" t="s">
        <v>1231</v>
      </c>
      <c r="AJ219" s="95" t="s">
        <v>1231</v>
      </c>
      <c r="AK219" s="7" t="s">
        <v>99</v>
      </c>
      <c r="AM219" s="36" t="s">
        <v>64</v>
      </c>
      <c r="AQ219" s="103" t="s">
        <v>1229</v>
      </c>
      <c r="AR219" s="103" t="s">
        <v>1229</v>
      </c>
      <c r="AS219" s="83" t="s">
        <v>90</v>
      </c>
      <c r="AT219" s="15" t="s">
        <v>66</v>
      </c>
      <c r="AU219" s="11" t="s">
        <v>155</v>
      </c>
      <c r="AV219" s="86" t="s">
        <v>1180</v>
      </c>
      <c r="AX219" s="11" t="s">
        <v>87</v>
      </c>
      <c r="AY219" s="11" t="s">
        <v>59</v>
      </c>
      <c r="AZ219" s="11" t="s">
        <v>340</v>
      </c>
      <c r="BC219" s="12">
        <v>45959.415503609118</v>
      </c>
      <c r="BD219" s="12">
        <v>45959.431065314282</v>
      </c>
      <c r="BE219" s="12">
        <v>45959.430419678647</v>
      </c>
    </row>
    <row r="220" spans="1:57" ht="15" customHeight="1" x14ac:dyDescent="0.3">
      <c r="A220" s="141">
        <v>219</v>
      </c>
      <c r="B220" s="39" t="s">
        <v>1177</v>
      </c>
      <c r="C220" s="95" t="s">
        <v>1177</v>
      </c>
      <c r="D220" s="95" t="s">
        <v>1177</v>
      </c>
      <c r="E220" s="95" t="s">
        <v>1177</v>
      </c>
      <c r="F220" s="95" t="s">
        <v>1177</v>
      </c>
      <c r="G220" s="95" t="s">
        <v>1177</v>
      </c>
      <c r="H220" s="95" t="s">
        <v>1179</v>
      </c>
      <c r="I220" s="95" t="s">
        <v>1177</v>
      </c>
      <c r="J220" s="95" t="s">
        <v>1177</v>
      </c>
      <c r="K220" s="95" t="s">
        <v>1177</v>
      </c>
      <c r="L220" s="95" t="s">
        <v>1177</v>
      </c>
      <c r="M220" s="95" t="s">
        <v>1179</v>
      </c>
      <c r="N220" s="95" t="s">
        <v>1179</v>
      </c>
      <c r="O220" s="95" t="s">
        <v>1177</v>
      </c>
      <c r="P220" s="95" t="s">
        <v>1177</v>
      </c>
      <c r="Q220" s="95" t="s">
        <v>1177</v>
      </c>
      <c r="R220" s="95" t="s">
        <v>1177</v>
      </c>
      <c r="S220" s="95" t="s">
        <v>1177</v>
      </c>
      <c r="U220" s="102" t="s">
        <v>1229</v>
      </c>
      <c r="V220" s="102" t="s">
        <v>1231</v>
      </c>
      <c r="W220" s="102" t="s">
        <v>1231</v>
      </c>
      <c r="X220" s="102" t="s">
        <v>1231</v>
      </c>
      <c r="Y220" s="103" t="s">
        <v>1236</v>
      </c>
      <c r="AA220" s="104" t="s">
        <v>1244</v>
      </c>
      <c r="AB220" s="105" t="s">
        <v>1229</v>
      </c>
      <c r="AC220" s="105" t="s">
        <v>1231</v>
      </c>
      <c r="AD220" s="18" t="s">
        <v>63</v>
      </c>
      <c r="AI220" s="102" t="s">
        <v>1231</v>
      </c>
      <c r="AJ220" s="95" t="s">
        <v>1229</v>
      </c>
      <c r="AL220" s="7" t="s">
        <v>80</v>
      </c>
      <c r="AQ220" s="103" t="s">
        <v>1229</v>
      </c>
      <c r="AR220" s="103" t="s">
        <v>1229</v>
      </c>
      <c r="AT220" s="15" t="s">
        <v>66</v>
      </c>
      <c r="AU220" s="11" t="s">
        <v>155</v>
      </c>
      <c r="AV220" s="86" t="s">
        <v>1180</v>
      </c>
      <c r="AX220" s="11" t="s">
        <v>87</v>
      </c>
      <c r="AY220" s="11" t="s">
        <v>60</v>
      </c>
      <c r="AZ220" s="11" t="s">
        <v>485</v>
      </c>
      <c r="BA220" s="11">
        <v>764851499</v>
      </c>
      <c r="BC220" s="12">
        <v>45959.41700830809</v>
      </c>
      <c r="BD220" s="12">
        <v>45959.431158013438</v>
      </c>
      <c r="BE220" s="12">
        <v>45959.430791688646</v>
      </c>
    </row>
    <row r="221" spans="1:57" ht="15" customHeight="1" x14ac:dyDescent="0.3">
      <c r="A221" s="141">
        <v>220</v>
      </c>
      <c r="B221" s="39" t="s">
        <v>1177</v>
      </c>
      <c r="C221" s="95" t="s">
        <v>1177</v>
      </c>
      <c r="D221" s="95" t="s">
        <v>1177</v>
      </c>
      <c r="E221" s="95" t="s">
        <v>1177</v>
      </c>
      <c r="F221" s="95" t="s">
        <v>1177</v>
      </c>
      <c r="G221" s="95" t="s">
        <v>1179</v>
      </c>
      <c r="H221" s="95" t="s">
        <v>1177</v>
      </c>
      <c r="I221" s="95" t="s">
        <v>1177</v>
      </c>
      <c r="J221" s="95" t="s">
        <v>1177</v>
      </c>
      <c r="K221" s="95" t="s">
        <v>1177</v>
      </c>
      <c r="L221" s="95" t="s">
        <v>1177</v>
      </c>
      <c r="M221" s="95" t="s">
        <v>1177</v>
      </c>
      <c r="N221" s="95" t="s">
        <v>1177</v>
      </c>
      <c r="O221" s="95" t="s">
        <v>1177</v>
      </c>
      <c r="P221" s="95" t="s">
        <v>1177</v>
      </c>
      <c r="Q221" s="95" t="s">
        <v>1177</v>
      </c>
      <c r="R221" s="95" t="s">
        <v>1177</v>
      </c>
      <c r="S221" s="95" t="s">
        <v>1177</v>
      </c>
      <c r="T221" s="27" t="s">
        <v>59</v>
      </c>
      <c r="U221" s="102" t="s">
        <v>1229</v>
      </c>
      <c r="V221" s="102" t="s">
        <v>1229</v>
      </c>
      <c r="W221" s="102" t="s">
        <v>1230</v>
      </c>
      <c r="X221" s="102" t="s">
        <v>1229</v>
      </c>
      <c r="Y221" s="103" t="s">
        <v>1236</v>
      </c>
      <c r="AA221" s="104" t="s">
        <v>1246</v>
      </c>
      <c r="AB221" s="105" t="s">
        <v>1229</v>
      </c>
      <c r="AC221" s="105" t="s">
        <v>1229</v>
      </c>
      <c r="AD221" s="18" t="s">
        <v>63</v>
      </c>
      <c r="AI221" s="102" t="s">
        <v>1229</v>
      </c>
      <c r="AJ221" s="95" t="s">
        <v>1231</v>
      </c>
      <c r="AM221" s="36" t="s">
        <v>64</v>
      </c>
      <c r="AQ221" s="103" t="s">
        <v>1229</v>
      </c>
      <c r="AR221" s="103" t="s">
        <v>1231</v>
      </c>
      <c r="AT221" s="15" t="s">
        <v>66</v>
      </c>
      <c r="AU221" s="11" t="s">
        <v>155</v>
      </c>
      <c r="AV221" s="86" t="s">
        <v>1180</v>
      </c>
      <c r="AX221" s="11" t="s">
        <v>87</v>
      </c>
      <c r="AY221" s="11" t="s">
        <v>60</v>
      </c>
      <c r="AZ221" s="11" t="s">
        <v>486</v>
      </c>
      <c r="BA221" s="11">
        <v>1055165556</v>
      </c>
      <c r="BC221" s="12">
        <v>45959.416937451351</v>
      </c>
      <c r="BD221" s="12">
        <v>45959.431243584811</v>
      </c>
      <c r="BE221" s="12">
        <v>45959.43048433389</v>
      </c>
    </row>
    <row r="222" spans="1:57" ht="15" customHeight="1" x14ac:dyDescent="0.3">
      <c r="A222" s="141">
        <v>221</v>
      </c>
      <c r="B222" s="39" t="s">
        <v>1177</v>
      </c>
      <c r="C222" s="95" t="s">
        <v>1177</v>
      </c>
      <c r="D222" s="95" t="s">
        <v>1177</v>
      </c>
      <c r="E222" s="95" t="s">
        <v>1177</v>
      </c>
      <c r="F222" s="95" t="s">
        <v>1177</v>
      </c>
      <c r="G222" s="95" t="s">
        <v>1177</v>
      </c>
      <c r="H222" s="95" t="s">
        <v>1177</v>
      </c>
      <c r="I222" s="99" t="s">
        <v>1179</v>
      </c>
      <c r="J222" s="95" t="s">
        <v>1177</v>
      </c>
      <c r="K222" s="95" t="s">
        <v>1177</v>
      </c>
      <c r="L222" s="95" t="s">
        <v>1177</v>
      </c>
      <c r="M222" s="95" t="s">
        <v>1177</v>
      </c>
      <c r="N222" s="95" t="s">
        <v>1178</v>
      </c>
      <c r="O222" s="95" t="s">
        <v>1177</v>
      </c>
      <c r="P222" s="95" t="s">
        <v>1177</v>
      </c>
      <c r="Q222" s="95" t="s">
        <v>1177</v>
      </c>
      <c r="R222" s="95" t="s">
        <v>1178</v>
      </c>
      <c r="S222" s="95" t="s">
        <v>1177</v>
      </c>
      <c r="T222" s="25" t="s">
        <v>487</v>
      </c>
      <c r="U222" s="102" t="s">
        <v>1229</v>
      </c>
      <c r="V222" s="102" t="s">
        <v>1231</v>
      </c>
      <c r="W222" s="102" t="s">
        <v>1230</v>
      </c>
      <c r="X222" s="102" t="s">
        <v>1230</v>
      </c>
      <c r="Y222" s="103" t="s">
        <v>1234</v>
      </c>
      <c r="AA222" s="104" t="s">
        <v>1245</v>
      </c>
      <c r="AB222" s="105" t="s">
        <v>1229</v>
      </c>
      <c r="AC222" s="105" t="s">
        <v>1229</v>
      </c>
      <c r="AD222" s="18" t="s">
        <v>63</v>
      </c>
      <c r="AI222" s="102" t="s">
        <v>1230</v>
      </c>
      <c r="AJ222" s="95" t="s">
        <v>1229</v>
      </c>
      <c r="AM222" s="36" t="s">
        <v>64</v>
      </c>
      <c r="AP222" s="24" t="s">
        <v>488</v>
      </c>
      <c r="AQ222" s="103" t="s">
        <v>1229</v>
      </c>
      <c r="AR222" s="103" t="s">
        <v>1231</v>
      </c>
      <c r="AT222" s="15" t="s">
        <v>66</v>
      </c>
      <c r="AU222" s="11" t="s">
        <v>155</v>
      </c>
      <c r="AV222" s="86" t="s">
        <v>1180</v>
      </c>
      <c r="AX222" s="11" t="s">
        <v>77</v>
      </c>
      <c r="AY222" s="11" t="s">
        <v>60</v>
      </c>
      <c r="AZ222" s="11" t="s">
        <v>489</v>
      </c>
      <c r="BA222" s="11">
        <v>1060131181</v>
      </c>
      <c r="BC222" s="12">
        <v>45959.49377005711</v>
      </c>
      <c r="BD222" s="12">
        <v>45959.501921956929</v>
      </c>
      <c r="BE222" s="12">
        <v>45959.501640718139</v>
      </c>
    </row>
    <row r="223" spans="1:57" ht="15" customHeight="1" x14ac:dyDescent="0.3">
      <c r="A223" s="141">
        <v>222</v>
      </c>
      <c r="B223" s="39" t="s">
        <v>1177</v>
      </c>
      <c r="C223" s="95" t="s">
        <v>1177</v>
      </c>
      <c r="D223" s="95" t="s">
        <v>1177</v>
      </c>
      <c r="E223" s="95" t="s">
        <v>1177</v>
      </c>
      <c r="F223" s="95" t="s">
        <v>1177</v>
      </c>
      <c r="G223" s="95" t="s">
        <v>1177</v>
      </c>
      <c r="H223" s="95" t="s">
        <v>1177</v>
      </c>
      <c r="I223" s="95" t="s">
        <v>1177</v>
      </c>
      <c r="J223" s="95" t="s">
        <v>1177</v>
      </c>
      <c r="K223" s="95" t="s">
        <v>1177</v>
      </c>
      <c r="L223" s="95" t="s">
        <v>1177</v>
      </c>
      <c r="M223" s="95" t="s">
        <v>1177</v>
      </c>
      <c r="N223" s="95" t="s">
        <v>1177</v>
      </c>
      <c r="O223" s="95" t="s">
        <v>1177</v>
      </c>
      <c r="P223" s="95" t="s">
        <v>1177</v>
      </c>
      <c r="Q223" s="95" t="s">
        <v>1177</v>
      </c>
      <c r="R223" s="95" t="s">
        <v>1177</v>
      </c>
      <c r="S223" s="95" t="s">
        <v>1177</v>
      </c>
      <c r="U223" s="102" t="s">
        <v>1229</v>
      </c>
      <c r="V223" s="102" t="s">
        <v>1229</v>
      </c>
      <c r="W223" s="102" t="s">
        <v>1229</v>
      </c>
      <c r="X223" s="102" t="s">
        <v>1229</v>
      </c>
      <c r="Y223" s="103" t="s">
        <v>1233</v>
      </c>
      <c r="Z223" s="10" t="s">
        <v>167</v>
      </c>
      <c r="AA223" s="104" t="s">
        <v>1244</v>
      </c>
      <c r="AB223" s="105" t="s">
        <v>1229</v>
      </c>
      <c r="AC223" s="105" t="s">
        <v>1229</v>
      </c>
      <c r="AD223" s="18" t="s">
        <v>63</v>
      </c>
      <c r="AI223" s="102" t="s">
        <v>1229</v>
      </c>
      <c r="AJ223" s="95" t="s">
        <v>1229</v>
      </c>
      <c r="AK223" s="7" t="s">
        <v>99</v>
      </c>
      <c r="AM223" s="36" t="s">
        <v>64</v>
      </c>
      <c r="AQ223" s="103" t="s">
        <v>1229</v>
      </c>
      <c r="AR223" s="103" t="s">
        <v>1229</v>
      </c>
      <c r="AS223" s="33" t="s">
        <v>168</v>
      </c>
      <c r="AT223" s="15" t="s">
        <v>66</v>
      </c>
      <c r="AU223" s="11" t="s">
        <v>155</v>
      </c>
      <c r="AV223" s="86" t="s">
        <v>1180</v>
      </c>
      <c r="AX223" s="11" t="s">
        <v>169</v>
      </c>
      <c r="AY223" s="11" t="s">
        <v>60</v>
      </c>
      <c r="AZ223" s="11" t="s">
        <v>170</v>
      </c>
      <c r="BA223" s="11">
        <v>238948979</v>
      </c>
      <c r="BC223" s="12">
        <v>45959.493338371918</v>
      </c>
      <c r="BD223" s="12">
        <v>45959.503217206962</v>
      </c>
      <c r="BE223" s="12">
        <v>45959.503151161909</v>
      </c>
    </row>
    <row r="224" spans="1:57" ht="15" customHeight="1" x14ac:dyDescent="0.3">
      <c r="A224" s="141">
        <v>223</v>
      </c>
      <c r="B224" s="39" t="s">
        <v>1177</v>
      </c>
      <c r="C224" s="95" t="s">
        <v>1177</v>
      </c>
      <c r="D224" s="95" t="s">
        <v>1177</v>
      </c>
      <c r="E224" s="95" t="s">
        <v>1177</v>
      </c>
      <c r="F224" s="95" t="s">
        <v>1177</v>
      </c>
      <c r="G224" s="95" t="s">
        <v>1177</v>
      </c>
      <c r="H224" s="95" t="s">
        <v>1177</v>
      </c>
      <c r="I224" s="95" t="s">
        <v>1177</v>
      </c>
      <c r="J224" s="95" t="s">
        <v>1177</v>
      </c>
      <c r="K224" s="95" t="s">
        <v>1177</v>
      </c>
      <c r="L224" s="95" t="s">
        <v>1177</v>
      </c>
      <c r="M224" s="95" t="s">
        <v>1177</v>
      </c>
      <c r="N224" s="95" t="s">
        <v>1177</v>
      </c>
      <c r="O224" s="95" t="s">
        <v>1177</v>
      </c>
      <c r="P224" s="95" t="s">
        <v>1177</v>
      </c>
      <c r="Q224" s="95" t="s">
        <v>1177</v>
      </c>
      <c r="R224" s="95" t="s">
        <v>1177</v>
      </c>
      <c r="S224" s="95" t="s">
        <v>1177</v>
      </c>
      <c r="T224" s="25" t="s">
        <v>863</v>
      </c>
      <c r="U224" s="102" t="s">
        <v>1229</v>
      </c>
      <c r="V224" s="102" t="s">
        <v>1230</v>
      </c>
      <c r="W224" s="102" t="s">
        <v>1229</v>
      </c>
      <c r="X224" s="102" t="s">
        <v>1231</v>
      </c>
      <c r="Y224" s="103" t="s">
        <v>1233</v>
      </c>
      <c r="Z224" s="10" t="s">
        <v>864</v>
      </c>
      <c r="AA224" s="104" t="s">
        <v>1243</v>
      </c>
      <c r="AB224" s="105" t="s">
        <v>1230</v>
      </c>
      <c r="AC224" s="105" t="s">
        <v>1229</v>
      </c>
      <c r="AE224" s="18" t="s">
        <v>73</v>
      </c>
      <c r="AF224" s="19" t="s">
        <v>79</v>
      </c>
      <c r="AH224" s="33" t="s">
        <v>865</v>
      </c>
      <c r="AI224" s="102" t="s">
        <v>1231</v>
      </c>
      <c r="AJ224" s="95" t="s">
        <v>1229</v>
      </c>
      <c r="AL224" s="7" t="s">
        <v>80</v>
      </c>
      <c r="AM224" s="36" t="s">
        <v>64</v>
      </c>
      <c r="AO224" s="37" t="s">
        <v>121</v>
      </c>
      <c r="AP224" s="24" t="s">
        <v>866</v>
      </c>
      <c r="AQ224" s="103" t="s">
        <v>1229</v>
      </c>
      <c r="AR224" s="103" t="s">
        <v>1229</v>
      </c>
      <c r="AS224" s="33" t="s">
        <v>867</v>
      </c>
      <c r="AT224" s="15" t="s">
        <v>66</v>
      </c>
      <c r="AU224" s="11" t="s">
        <v>868</v>
      </c>
      <c r="AV224" s="86" t="s">
        <v>1181</v>
      </c>
      <c r="AX224" s="11" t="s">
        <v>492</v>
      </c>
      <c r="AY224" s="11" t="s">
        <v>60</v>
      </c>
      <c r="AZ224" s="11" t="s">
        <v>869</v>
      </c>
      <c r="BA224" s="11">
        <v>482780232</v>
      </c>
      <c r="BC224" s="12">
        <v>45959.493396196427</v>
      </c>
      <c r="BD224" s="12">
        <v>45959.508889825287</v>
      </c>
      <c r="BE224" s="12">
        <v>45959.508560742943</v>
      </c>
    </row>
    <row r="225" spans="1:57" ht="15" customHeight="1" x14ac:dyDescent="0.3">
      <c r="A225" s="141">
        <v>224</v>
      </c>
      <c r="B225" s="39" t="s">
        <v>1177</v>
      </c>
      <c r="C225" s="95" t="s">
        <v>1177</v>
      </c>
      <c r="D225" s="95" t="s">
        <v>1177</v>
      </c>
      <c r="E225" s="95" t="s">
        <v>1177</v>
      </c>
      <c r="F225" s="95" t="s">
        <v>1177</v>
      </c>
      <c r="G225" s="95" t="s">
        <v>1177</v>
      </c>
      <c r="H225" s="95" t="s">
        <v>1177</v>
      </c>
      <c r="I225" s="95" t="s">
        <v>1177</v>
      </c>
      <c r="J225" s="95" t="s">
        <v>1177</v>
      </c>
      <c r="K225" s="95" t="s">
        <v>1177</v>
      </c>
      <c r="L225" s="95" t="s">
        <v>1177</v>
      </c>
      <c r="M225" s="95" t="s">
        <v>1179</v>
      </c>
      <c r="N225" s="95" t="s">
        <v>1177</v>
      </c>
      <c r="O225" s="95" t="s">
        <v>1177</v>
      </c>
      <c r="P225" s="95" t="s">
        <v>1177</v>
      </c>
      <c r="Q225" s="95" t="s">
        <v>1177</v>
      </c>
      <c r="R225" s="95" t="s">
        <v>1177</v>
      </c>
      <c r="S225" s="95" t="s">
        <v>1177</v>
      </c>
      <c r="T225" s="25" t="s">
        <v>490</v>
      </c>
      <c r="U225" s="102" t="s">
        <v>1231</v>
      </c>
      <c r="V225" s="102" t="s">
        <v>1229</v>
      </c>
      <c r="W225" s="102" t="s">
        <v>1230</v>
      </c>
      <c r="X225" s="102" t="s">
        <v>1230</v>
      </c>
      <c r="Y225" s="103" t="s">
        <v>1237</v>
      </c>
      <c r="Z225" s="10" t="s">
        <v>491</v>
      </c>
      <c r="AA225" s="104" t="s">
        <v>1244</v>
      </c>
      <c r="AB225" s="105" t="s">
        <v>1229</v>
      </c>
      <c r="AC225" s="105" t="s">
        <v>1229</v>
      </c>
      <c r="AD225" s="18" t="s">
        <v>63</v>
      </c>
      <c r="AI225" s="102" t="s">
        <v>1229</v>
      </c>
      <c r="AJ225" s="95" t="s">
        <v>1229</v>
      </c>
      <c r="AK225" s="7" t="s">
        <v>99</v>
      </c>
      <c r="AQ225" s="103" t="s">
        <v>1230</v>
      </c>
      <c r="AR225" s="103" t="s">
        <v>1230</v>
      </c>
      <c r="AT225" s="15" t="s">
        <v>66</v>
      </c>
      <c r="AU225" s="11" t="s">
        <v>155</v>
      </c>
      <c r="AV225" s="86" t="s">
        <v>1180</v>
      </c>
      <c r="AX225" s="11" t="s">
        <v>492</v>
      </c>
      <c r="AY225" s="11" t="s">
        <v>59</v>
      </c>
      <c r="AZ225" s="11" t="s">
        <v>493</v>
      </c>
      <c r="BC225" s="12">
        <v>45959.499017640788</v>
      </c>
      <c r="BD225" s="12">
        <v>45959.51387852367</v>
      </c>
      <c r="BE225" s="12">
        <v>45959.513067398249</v>
      </c>
    </row>
    <row r="226" spans="1:57" ht="15" customHeight="1" x14ac:dyDescent="0.3">
      <c r="A226" s="141">
        <v>225</v>
      </c>
      <c r="B226" s="39" t="s">
        <v>1177</v>
      </c>
      <c r="C226" s="95" t="s">
        <v>1177</v>
      </c>
      <c r="D226" s="95" t="s">
        <v>1177</v>
      </c>
      <c r="E226" s="95" t="s">
        <v>1177</v>
      </c>
      <c r="F226" s="95" t="s">
        <v>1177</v>
      </c>
      <c r="G226" s="95" t="s">
        <v>1177</v>
      </c>
      <c r="H226" s="95" t="s">
        <v>1177</v>
      </c>
      <c r="I226" s="95" t="s">
        <v>1177</v>
      </c>
      <c r="J226" s="95" t="s">
        <v>1177</v>
      </c>
      <c r="K226" s="95" t="s">
        <v>1177</v>
      </c>
      <c r="L226" s="95" t="s">
        <v>1177</v>
      </c>
      <c r="M226" s="95" t="s">
        <v>1179</v>
      </c>
      <c r="N226" s="95" t="s">
        <v>1177</v>
      </c>
      <c r="O226" s="95" t="s">
        <v>1177</v>
      </c>
      <c r="P226" s="95" t="s">
        <v>1177</v>
      </c>
      <c r="Q226" s="95" t="s">
        <v>1177</v>
      </c>
      <c r="R226" s="95" t="s">
        <v>1177</v>
      </c>
      <c r="S226" s="95" t="s">
        <v>1177</v>
      </c>
      <c r="T226" s="25" t="s">
        <v>494</v>
      </c>
      <c r="U226" s="102" t="s">
        <v>1229</v>
      </c>
      <c r="V226" s="102" t="s">
        <v>1229</v>
      </c>
      <c r="W226" s="102" t="s">
        <v>1230</v>
      </c>
      <c r="X226" s="102" t="s">
        <v>1230</v>
      </c>
      <c r="Y226" s="103" t="s">
        <v>1233</v>
      </c>
      <c r="Z226" s="10" t="s">
        <v>495</v>
      </c>
      <c r="AA226" s="104" t="s">
        <v>1244</v>
      </c>
      <c r="AB226" s="105" t="s">
        <v>1229</v>
      </c>
      <c r="AC226" s="105" t="s">
        <v>1229</v>
      </c>
      <c r="AD226" s="18" t="s">
        <v>63</v>
      </c>
      <c r="AE226" s="18" t="s">
        <v>73</v>
      </c>
      <c r="AI226" s="102" t="s">
        <v>1231</v>
      </c>
      <c r="AJ226" s="95" t="s">
        <v>1229</v>
      </c>
      <c r="AL226" s="7" t="s">
        <v>80</v>
      </c>
      <c r="AQ226" s="103" t="s">
        <v>1229</v>
      </c>
      <c r="AR226" s="103" t="s">
        <v>1229</v>
      </c>
      <c r="AT226" s="15" t="s">
        <v>66</v>
      </c>
      <c r="AU226" s="11" t="s">
        <v>155</v>
      </c>
      <c r="AV226" s="86" t="s">
        <v>1180</v>
      </c>
      <c r="AX226" s="11" t="s">
        <v>492</v>
      </c>
      <c r="AY226" s="11" t="s">
        <v>60</v>
      </c>
      <c r="AZ226" s="11" t="s">
        <v>496</v>
      </c>
      <c r="BA226" s="11">
        <v>495369506</v>
      </c>
      <c r="BC226" s="12">
        <v>45959.498561881017</v>
      </c>
      <c r="BD226" s="12">
        <v>45959.514633056009</v>
      </c>
      <c r="BE226" s="12">
        <v>45959.514580560448</v>
      </c>
    </row>
    <row r="227" spans="1:57" ht="15" customHeight="1" x14ac:dyDescent="0.3">
      <c r="A227" s="141">
        <v>226</v>
      </c>
      <c r="B227" s="39" t="s">
        <v>1177</v>
      </c>
      <c r="C227" s="95" t="s">
        <v>1177</v>
      </c>
      <c r="D227" s="95" t="s">
        <v>1177</v>
      </c>
      <c r="E227" s="95" t="s">
        <v>1177</v>
      </c>
      <c r="F227" s="95" t="s">
        <v>1177</v>
      </c>
      <c r="G227" s="95" t="s">
        <v>1177</v>
      </c>
      <c r="H227" s="95" t="s">
        <v>1177</v>
      </c>
      <c r="I227" s="95" t="s">
        <v>1177</v>
      </c>
      <c r="J227" s="95" t="s">
        <v>1177</v>
      </c>
      <c r="K227" s="95" t="s">
        <v>1177</v>
      </c>
      <c r="L227" s="95" t="s">
        <v>1177</v>
      </c>
      <c r="M227" s="95" t="s">
        <v>1177</v>
      </c>
      <c r="N227" s="95" t="s">
        <v>1177</v>
      </c>
      <c r="O227" s="95" t="s">
        <v>1177</v>
      </c>
      <c r="P227" s="95" t="s">
        <v>1177</v>
      </c>
      <c r="Q227" s="95" t="s">
        <v>1177</v>
      </c>
      <c r="R227" s="95" t="s">
        <v>1177</v>
      </c>
      <c r="S227" s="95" t="s">
        <v>1177</v>
      </c>
      <c r="T227" s="25" t="s">
        <v>894</v>
      </c>
      <c r="U227" s="102" t="s">
        <v>1231</v>
      </c>
      <c r="V227" s="102" t="s">
        <v>1229</v>
      </c>
      <c r="W227" s="102" t="s">
        <v>1229</v>
      </c>
      <c r="X227" s="102" t="s">
        <v>1231</v>
      </c>
      <c r="Y227" s="103" t="s">
        <v>1233</v>
      </c>
      <c r="Z227" s="21" t="s">
        <v>59</v>
      </c>
      <c r="AA227" s="104" t="s">
        <v>1243</v>
      </c>
      <c r="AB227" s="105" t="s">
        <v>1229</v>
      </c>
      <c r="AC227" s="105" t="s">
        <v>1229</v>
      </c>
      <c r="AD227" s="18" t="s">
        <v>63</v>
      </c>
      <c r="AI227" s="102" t="s">
        <v>1231</v>
      </c>
      <c r="AJ227" s="95" t="s">
        <v>1229</v>
      </c>
      <c r="AO227" s="37" t="s">
        <v>121</v>
      </c>
      <c r="AP227" s="24" t="s">
        <v>895</v>
      </c>
      <c r="AQ227" s="103" t="s">
        <v>1229</v>
      </c>
      <c r="AR227" s="103" t="s">
        <v>1231</v>
      </c>
      <c r="AS227" s="33" t="s">
        <v>896</v>
      </c>
      <c r="AT227" s="15" t="s">
        <v>66</v>
      </c>
      <c r="AU227" s="11" t="s">
        <v>868</v>
      </c>
      <c r="AV227" s="86" t="s">
        <v>1181</v>
      </c>
      <c r="AX227" s="11" t="s">
        <v>94</v>
      </c>
      <c r="AY227" s="11" t="s">
        <v>60</v>
      </c>
      <c r="AZ227" s="11" t="s">
        <v>897</v>
      </c>
      <c r="BA227" s="11">
        <v>953290765</v>
      </c>
      <c r="BC227" s="12">
        <v>45959.70878597469</v>
      </c>
      <c r="BD227" s="12">
        <v>45959.726480002741</v>
      </c>
      <c r="BE227" s="12">
        <v>45959.726248849613</v>
      </c>
    </row>
    <row r="228" spans="1:57" ht="15" customHeight="1" x14ac:dyDescent="0.3">
      <c r="A228" s="141">
        <v>227</v>
      </c>
      <c r="B228" s="39" t="s">
        <v>1177</v>
      </c>
      <c r="C228" s="95" t="s">
        <v>1177</v>
      </c>
      <c r="D228" s="95" t="s">
        <v>1177</v>
      </c>
      <c r="E228" s="95" t="s">
        <v>1177</v>
      </c>
      <c r="F228" s="95" t="s">
        <v>1177</v>
      </c>
      <c r="G228" s="95" t="s">
        <v>1177</v>
      </c>
      <c r="H228" s="95" t="s">
        <v>1177</v>
      </c>
      <c r="I228" s="95" t="s">
        <v>1177</v>
      </c>
      <c r="J228" s="95" t="s">
        <v>1177</v>
      </c>
      <c r="K228" s="95" t="s">
        <v>1177</v>
      </c>
      <c r="L228" s="95" t="s">
        <v>1177</v>
      </c>
      <c r="M228" s="95" t="s">
        <v>1179</v>
      </c>
      <c r="N228" s="95" t="s">
        <v>1178</v>
      </c>
      <c r="O228" s="95" t="s">
        <v>1179</v>
      </c>
      <c r="P228" s="95" t="s">
        <v>1179</v>
      </c>
      <c r="Q228" s="95" t="s">
        <v>1177</v>
      </c>
      <c r="R228" s="95" t="s">
        <v>1178</v>
      </c>
      <c r="S228" s="95" t="s">
        <v>1177</v>
      </c>
      <c r="U228" s="102" t="s">
        <v>1229</v>
      </c>
      <c r="V228" s="102" t="s">
        <v>1230</v>
      </c>
      <c r="W228" s="102" t="s">
        <v>1231</v>
      </c>
      <c r="X228" s="102" t="s">
        <v>1229</v>
      </c>
      <c r="Y228" s="103" t="s">
        <v>1233</v>
      </c>
      <c r="AA228" s="104" t="s">
        <v>1245</v>
      </c>
      <c r="AB228" s="105" t="s">
        <v>1229</v>
      </c>
      <c r="AC228" s="105" t="s">
        <v>1229</v>
      </c>
      <c r="AE228" s="18" t="s">
        <v>73</v>
      </c>
      <c r="AI228" s="102" t="s">
        <v>1229</v>
      </c>
      <c r="AJ228" s="95" t="s">
        <v>1229</v>
      </c>
      <c r="AL228" s="7" t="s">
        <v>80</v>
      </c>
      <c r="AM228" s="36" t="s">
        <v>64</v>
      </c>
      <c r="AQ228" s="103" t="s">
        <v>1231</v>
      </c>
      <c r="AR228" s="103" t="s">
        <v>1229</v>
      </c>
      <c r="AT228" s="15" t="s">
        <v>66</v>
      </c>
      <c r="AU228" s="11" t="s">
        <v>868</v>
      </c>
      <c r="AV228" s="86" t="s">
        <v>1181</v>
      </c>
      <c r="AX228" s="11" t="s">
        <v>94</v>
      </c>
      <c r="AY228" s="11" t="s">
        <v>60</v>
      </c>
      <c r="AZ228" s="11" t="s">
        <v>1086</v>
      </c>
      <c r="BA228" s="11">
        <v>22012655</v>
      </c>
      <c r="BC228" s="12">
        <v>45959.728338586421</v>
      </c>
      <c r="BD228" s="12">
        <v>45959.732392835613</v>
      </c>
      <c r="BE228" s="12">
        <v>45959.732186605899</v>
      </c>
    </row>
    <row r="229" spans="1:57" ht="15" customHeight="1" x14ac:dyDescent="0.3">
      <c r="A229" s="141">
        <v>228</v>
      </c>
      <c r="B229" s="39" t="s">
        <v>1177</v>
      </c>
      <c r="C229" s="95" t="s">
        <v>1177</v>
      </c>
      <c r="D229" s="95" t="s">
        <v>1177</v>
      </c>
      <c r="E229" s="95" t="s">
        <v>1177</v>
      </c>
      <c r="F229" s="95" t="s">
        <v>1177</v>
      </c>
      <c r="G229" s="95" t="s">
        <v>1177</v>
      </c>
      <c r="H229" s="95" t="s">
        <v>1177</v>
      </c>
      <c r="I229" s="95" t="s">
        <v>1177</v>
      </c>
      <c r="J229" s="95" t="s">
        <v>1177</v>
      </c>
      <c r="K229" s="95" t="s">
        <v>1177</v>
      </c>
      <c r="L229" s="95" t="s">
        <v>1177</v>
      </c>
      <c r="M229" s="95" t="s">
        <v>1179</v>
      </c>
      <c r="N229" s="95" t="s">
        <v>1179</v>
      </c>
      <c r="O229" s="95" t="s">
        <v>1177</v>
      </c>
      <c r="P229" s="95" t="s">
        <v>1177</v>
      </c>
      <c r="Q229" s="95" t="s">
        <v>1177</v>
      </c>
      <c r="R229" s="95" t="s">
        <v>1177</v>
      </c>
      <c r="S229" s="95" t="s">
        <v>1177</v>
      </c>
      <c r="U229" s="102" t="s">
        <v>1229</v>
      </c>
      <c r="V229" s="102" t="s">
        <v>1229</v>
      </c>
      <c r="W229" s="102" t="s">
        <v>1231</v>
      </c>
      <c r="X229" s="102" t="s">
        <v>1231</v>
      </c>
      <c r="Y229" s="103" t="s">
        <v>1233</v>
      </c>
      <c r="AA229" s="104" t="s">
        <v>1244</v>
      </c>
      <c r="AB229" s="105" t="s">
        <v>1229</v>
      </c>
      <c r="AC229" s="105" t="s">
        <v>1229</v>
      </c>
      <c r="AD229" s="18" t="s">
        <v>63</v>
      </c>
      <c r="AE229" s="18" t="s">
        <v>73</v>
      </c>
      <c r="AI229" s="102" t="s">
        <v>1231</v>
      </c>
      <c r="AJ229" s="95" t="s">
        <v>1229</v>
      </c>
      <c r="AM229" s="36" t="s">
        <v>64</v>
      </c>
      <c r="AQ229" s="103" t="s">
        <v>1229</v>
      </c>
      <c r="AR229" s="103" t="s">
        <v>1231</v>
      </c>
      <c r="AT229" s="15" t="s">
        <v>66</v>
      </c>
      <c r="AU229" s="11" t="s">
        <v>868</v>
      </c>
      <c r="AV229" s="86" t="s">
        <v>1181</v>
      </c>
      <c r="AX229" s="11" t="s">
        <v>94</v>
      </c>
      <c r="AY229" s="11" t="s">
        <v>60</v>
      </c>
      <c r="AZ229" s="11" t="s">
        <v>1087</v>
      </c>
      <c r="BA229" s="11">
        <v>637393818</v>
      </c>
      <c r="BC229" s="12">
        <v>45959.81218568913</v>
      </c>
      <c r="BD229" s="12">
        <v>45959.82184069576</v>
      </c>
      <c r="BE229" s="12">
        <v>45959.821486724737</v>
      </c>
    </row>
    <row r="230" spans="1:57" ht="15" customHeight="1" x14ac:dyDescent="0.3">
      <c r="A230" s="141">
        <v>229</v>
      </c>
      <c r="B230" s="39" t="s">
        <v>1177</v>
      </c>
      <c r="C230" s="95" t="s">
        <v>1177</v>
      </c>
      <c r="D230" s="95" t="s">
        <v>1177</v>
      </c>
      <c r="E230" s="95" t="s">
        <v>1177</v>
      </c>
      <c r="F230" s="95" t="s">
        <v>1177</v>
      </c>
      <c r="G230" s="95" t="s">
        <v>1177</v>
      </c>
      <c r="H230" s="95" t="s">
        <v>1177</v>
      </c>
      <c r="I230" s="95" t="s">
        <v>1177</v>
      </c>
      <c r="J230" s="95" t="s">
        <v>1177</v>
      </c>
      <c r="K230" s="95" t="s">
        <v>1177</v>
      </c>
      <c r="L230" s="95" t="s">
        <v>1177</v>
      </c>
      <c r="M230" s="95" t="s">
        <v>1179</v>
      </c>
      <c r="N230" s="95" t="s">
        <v>1177</v>
      </c>
      <c r="O230" s="95" t="s">
        <v>1177</v>
      </c>
      <c r="P230" s="95" t="s">
        <v>1177</v>
      </c>
      <c r="Q230" s="95" t="s">
        <v>1177</v>
      </c>
      <c r="R230" s="95" t="s">
        <v>1177</v>
      </c>
      <c r="S230" s="95" t="s">
        <v>1177</v>
      </c>
      <c r="U230" s="102" t="s">
        <v>1229</v>
      </c>
      <c r="V230" s="102" t="s">
        <v>1229</v>
      </c>
      <c r="W230" s="102" t="s">
        <v>1229</v>
      </c>
      <c r="X230" s="102" t="s">
        <v>1229</v>
      </c>
      <c r="Y230" s="103" t="s">
        <v>1233</v>
      </c>
      <c r="AA230" s="104" t="s">
        <v>1245</v>
      </c>
      <c r="AB230" s="105" t="s">
        <v>1229</v>
      </c>
      <c r="AC230" s="105" t="s">
        <v>1229</v>
      </c>
      <c r="AD230" s="18" t="s">
        <v>63</v>
      </c>
      <c r="AF230" s="19" t="s">
        <v>79</v>
      </c>
      <c r="AI230" s="102" t="s">
        <v>1230</v>
      </c>
      <c r="AJ230" s="95" t="s">
        <v>1229</v>
      </c>
      <c r="AK230" s="7" t="s">
        <v>99</v>
      </c>
      <c r="AM230" s="36" t="s">
        <v>64</v>
      </c>
      <c r="AQ230" s="103" t="s">
        <v>1229</v>
      </c>
      <c r="AR230" s="103" t="s">
        <v>1229</v>
      </c>
      <c r="AT230" s="15" t="s">
        <v>66</v>
      </c>
      <c r="AU230" s="11" t="s">
        <v>868</v>
      </c>
      <c r="AV230" s="86" t="s">
        <v>1181</v>
      </c>
      <c r="AX230" s="11" t="s">
        <v>127</v>
      </c>
      <c r="AY230" s="11" t="s">
        <v>60</v>
      </c>
      <c r="AZ230" s="11" t="s">
        <v>1088</v>
      </c>
      <c r="BA230" s="11">
        <v>628484842</v>
      </c>
      <c r="BC230" s="12">
        <v>45960.373305988767</v>
      </c>
      <c r="BD230" s="12">
        <v>45960.389400740511</v>
      </c>
      <c r="BE230" s="12">
        <v>45960.389295138441</v>
      </c>
    </row>
    <row r="231" spans="1:57" ht="15" customHeight="1" x14ac:dyDescent="0.3">
      <c r="A231" s="141">
        <v>230</v>
      </c>
      <c r="B231" s="7" t="s">
        <v>1179</v>
      </c>
      <c r="C231" s="95" t="s">
        <v>1177</v>
      </c>
      <c r="D231" s="95" t="s">
        <v>1177</v>
      </c>
      <c r="E231" s="95" t="s">
        <v>1177</v>
      </c>
      <c r="F231" s="95" t="s">
        <v>1177</v>
      </c>
      <c r="G231" s="95" t="s">
        <v>1177</v>
      </c>
      <c r="H231" s="95" t="s">
        <v>1177</v>
      </c>
      <c r="I231" s="95" t="s">
        <v>1177</v>
      </c>
      <c r="J231" s="95" t="s">
        <v>1177</v>
      </c>
      <c r="K231" s="95" t="s">
        <v>1177</v>
      </c>
      <c r="L231" s="95" t="s">
        <v>1177</v>
      </c>
      <c r="M231" s="95" t="s">
        <v>1177</v>
      </c>
      <c r="N231" s="95" t="s">
        <v>1177</v>
      </c>
      <c r="O231" s="95" t="s">
        <v>1177</v>
      </c>
      <c r="P231" s="95" t="s">
        <v>1177</v>
      </c>
      <c r="Q231" s="95" t="s">
        <v>1177</v>
      </c>
      <c r="R231" s="95" t="s">
        <v>1177</v>
      </c>
      <c r="S231" s="95" t="s">
        <v>1177</v>
      </c>
      <c r="U231" s="102" t="s">
        <v>1229</v>
      </c>
      <c r="V231" s="102" t="s">
        <v>1229</v>
      </c>
      <c r="W231" s="102" t="s">
        <v>1229</v>
      </c>
      <c r="X231" s="102" t="s">
        <v>1231</v>
      </c>
      <c r="Y231" s="103" t="s">
        <v>1235</v>
      </c>
      <c r="AA231" s="104" t="s">
        <v>1244</v>
      </c>
      <c r="AB231" s="105" t="s">
        <v>1229</v>
      </c>
      <c r="AC231" s="105" t="s">
        <v>1229</v>
      </c>
      <c r="AD231" s="18" t="s">
        <v>63</v>
      </c>
      <c r="AF231" s="19" t="s">
        <v>79</v>
      </c>
      <c r="AI231" s="102" t="s">
        <v>1229</v>
      </c>
      <c r="AJ231" s="95" t="s">
        <v>1229</v>
      </c>
      <c r="AM231" s="36" t="s">
        <v>64</v>
      </c>
      <c r="AQ231" s="103" t="s">
        <v>1231</v>
      </c>
      <c r="AR231" s="103" t="s">
        <v>1229</v>
      </c>
      <c r="AT231" s="15" t="s">
        <v>66</v>
      </c>
      <c r="AU231" s="11" t="s">
        <v>155</v>
      </c>
      <c r="AV231" s="86" t="s">
        <v>1180</v>
      </c>
      <c r="AX231" s="11" t="s">
        <v>497</v>
      </c>
      <c r="AY231" s="11" t="s">
        <v>60</v>
      </c>
      <c r="AZ231" s="11" t="s">
        <v>498</v>
      </c>
      <c r="BA231" s="11">
        <v>318458731</v>
      </c>
      <c r="BC231" s="12">
        <v>45960.393706821102</v>
      </c>
      <c r="BD231" s="12">
        <v>45960.402907408439</v>
      </c>
      <c r="BE231" s="12">
        <v>45960.402743037987</v>
      </c>
    </row>
    <row r="232" spans="1:57" ht="15" customHeight="1" x14ac:dyDescent="0.3">
      <c r="A232" s="141">
        <v>231</v>
      </c>
      <c r="B232" s="7" t="s">
        <v>1179</v>
      </c>
      <c r="C232" s="95" t="s">
        <v>1177</v>
      </c>
      <c r="D232" s="95" t="s">
        <v>1177</v>
      </c>
      <c r="E232" s="95" t="s">
        <v>1177</v>
      </c>
      <c r="F232" s="95" t="s">
        <v>1177</v>
      </c>
      <c r="G232" s="95" t="s">
        <v>1177</v>
      </c>
      <c r="H232" s="95" t="s">
        <v>1177</v>
      </c>
      <c r="I232" s="95" t="s">
        <v>1177</v>
      </c>
      <c r="J232" s="95" t="s">
        <v>1177</v>
      </c>
      <c r="K232" s="95" t="s">
        <v>1177</v>
      </c>
      <c r="L232" s="95" t="s">
        <v>1177</v>
      </c>
      <c r="M232" s="95" t="s">
        <v>1177</v>
      </c>
      <c r="N232" s="95" t="s">
        <v>1177</v>
      </c>
      <c r="O232" s="95" t="s">
        <v>1177</v>
      </c>
      <c r="P232" s="95" t="s">
        <v>1177</v>
      </c>
      <c r="Q232" s="95" t="s">
        <v>1177</v>
      </c>
      <c r="R232" s="95" t="s">
        <v>1177</v>
      </c>
      <c r="S232" s="95" t="s">
        <v>1177</v>
      </c>
      <c r="U232" s="102" t="s">
        <v>1229</v>
      </c>
      <c r="V232" s="102" t="s">
        <v>1229</v>
      </c>
      <c r="W232" s="102" t="s">
        <v>1229</v>
      </c>
      <c r="X232" s="102" t="s">
        <v>1229</v>
      </c>
      <c r="Y232" s="103" t="s">
        <v>1234</v>
      </c>
      <c r="AA232" s="104" t="s">
        <v>1244</v>
      </c>
      <c r="AB232" s="105" t="s">
        <v>1229</v>
      </c>
      <c r="AC232" s="105" t="s">
        <v>1229</v>
      </c>
      <c r="AD232" s="18" t="s">
        <v>63</v>
      </c>
      <c r="AI232" s="102" t="s">
        <v>1229</v>
      </c>
      <c r="AJ232" s="95" t="s">
        <v>1229</v>
      </c>
      <c r="AK232" s="7" t="s">
        <v>99</v>
      </c>
      <c r="AQ232" s="103" t="s">
        <v>1229</v>
      </c>
      <c r="AR232" s="103" t="s">
        <v>1229</v>
      </c>
      <c r="AT232" s="15" t="s">
        <v>66</v>
      </c>
      <c r="AU232" s="11" t="s">
        <v>155</v>
      </c>
      <c r="AV232" s="86" t="s">
        <v>1180</v>
      </c>
      <c r="AX232" s="11" t="s">
        <v>189</v>
      </c>
      <c r="AY232" s="11" t="s">
        <v>59</v>
      </c>
      <c r="AZ232" s="11" t="s">
        <v>499</v>
      </c>
      <c r="BC232" s="12">
        <v>45960.393672173297</v>
      </c>
      <c r="BD232" s="12">
        <v>45960.402960755091</v>
      </c>
      <c r="BE232" s="12">
        <v>45960.402753549002</v>
      </c>
    </row>
    <row r="233" spans="1:57" ht="15" customHeight="1" x14ac:dyDescent="0.3">
      <c r="A233" s="141">
        <v>232</v>
      </c>
      <c r="B233" s="39" t="s">
        <v>1177</v>
      </c>
      <c r="C233" s="95" t="s">
        <v>1177</v>
      </c>
      <c r="D233" s="95" t="s">
        <v>1177</v>
      </c>
      <c r="E233" s="95" t="s">
        <v>1177</v>
      </c>
      <c r="F233" s="95" t="s">
        <v>1177</v>
      </c>
      <c r="G233" s="95" t="s">
        <v>1177</v>
      </c>
      <c r="H233" s="95" t="s">
        <v>1177</v>
      </c>
      <c r="I233" s="99" t="s">
        <v>1179</v>
      </c>
      <c r="J233" s="95" t="s">
        <v>1177</v>
      </c>
      <c r="K233" s="95" t="s">
        <v>1177</v>
      </c>
      <c r="L233" s="95" t="s">
        <v>1177</v>
      </c>
      <c r="M233" s="95" t="s">
        <v>1179</v>
      </c>
      <c r="N233" s="95" t="s">
        <v>1177</v>
      </c>
      <c r="O233" s="95" t="s">
        <v>1179</v>
      </c>
      <c r="P233" s="95" t="s">
        <v>1177</v>
      </c>
      <c r="Q233" s="95" t="s">
        <v>1177</v>
      </c>
      <c r="R233" s="95" t="s">
        <v>1177</v>
      </c>
      <c r="S233" s="95" t="s">
        <v>1177</v>
      </c>
      <c r="U233" s="102" t="s">
        <v>1229</v>
      </c>
      <c r="V233" s="102" t="s">
        <v>1229</v>
      </c>
      <c r="W233" s="102" t="s">
        <v>1229</v>
      </c>
      <c r="X233" s="102" t="s">
        <v>1231</v>
      </c>
      <c r="Y233" s="103" t="s">
        <v>1236</v>
      </c>
      <c r="AA233" s="104" t="s">
        <v>1244</v>
      </c>
      <c r="AB233" s="105" t="s">
        <v>1229</v>
      </c>
      <c r="AC233" s="105" t="s">
        <v>1229</v>
      </c>
      <c r="AE233" s="18" t="s">
        <v>73</v>
      </c>
      <c r="AI233" s="102" t="s">
        <v>1231</v>
      </c>
      <c r="AJ233" s="95" t="s">
        <v>1229</v>
      </c>
      <c r="AM233" s="36" t="s">
        <v>64</v>
      </c>
      <c r="AN233" s="7" t="s">
        <v>61</v>
      </c>
      <c r="AQ233" s="103" t="s">
        <v>1229</v>
      </c>
      <c r="AR233" s="103" t="s">
        <v>1229</v>
      </c>
      <c r="AS233" s="83" t="s">
        <v>188</v>
      </c>
      <c r="AT233" s="15" t="s">
        <v>66</v>
      </c>
      <c r="AU233" s="11" t="s">
        <v>155</v>
      </c>
      <c r="AV233" s="86" t="s">
        <v>1180</v>
      </c>
      <c r="AX233" s="11" t="s">
        <v>189</v>
      </c>
      <c r="AY233" s="11" t="s">
        <v>60</v>
      </c>
      <c r="AZ233" s="11" t="s">
        <v>190</v>
      </c>
      <c r="BA233" s="11">
        <v>391205377</v>
      </c>
      <c r="BC233" s="12">
        <v>45960.394514044361</v>
      </c>
      <c r="BD233" s="12">
        <v>45960.402988446956</v>
      </c>
      <c r="BE233" s="12">
        <v>45960.402843170952</v>
      </c>
    </row>
    <row r="234" spans="1:57" ht="15" customHeight="1" x14ac:dyDescent="0.3">
      <c r="A234" s="141">
        <v>233</v>
      </c>
      <c r="B234" s="39" t="s">
        <v>1177</v>
      </c>
      <c r="C234" s="95" t="s">
        <v>1177</v>
      </c>
      <c r="D234" s="95" t="s">
        <v>1177</v>
      </c>
      <c r="E234" s="95" t="s">
        <v>1177</v>
      </c>
      <c r="F234" s="95" t="s">
        <v>1177</v>
      </c>
      <c r="G234" s="95" t="s">
        <v>1177</v>
      </c>
      <c r="H234" s="95" t="s">
        <v>1177</v>
      </c>
      <c r="I234" s="95" t="s">
        <v>1177</v>
      </c>
      <c r="J234" s="95" t="s">
        <v>1177</v>
      </c>
      <c r="K234" s="95" t="s">
        <v>1177</v>
      </c>
      <c r="L234" s="95" t="s">
        <v>1177</v>
      </c>
      <c r="M234" s="95" t="s">
        <v>1177</v>
      </c>
      <c r="N234" s="95" t="s">
        <v>1177</v>
      </c>
      <c r="O234" s="95" t="s">
        <v>1177</v>
      </c>
      <c r="P234" s="95" t="s">
        <v>1177</v>
      </c>
      <c r="Q234" s="95" t="s">
        <v>1177</v>
      </c>
      <c r="R234" s="95" t="s">
        <v>1177</v>
      </c>
      <c r="S234" s="95" t="s">
        <v>1177</v>
      </c>
      <c r="U234" s="102" t="s">
        <v>1229</v>
      </c>
      <c r="V234" s="102" t="s">
        <v>1229</v>
      </c>
      <c r="W234" s="102" t="s">
        <v>1229</v>
      </c>
      <c r="X234" s="102" t="s">
        <v>1229</v>
      </c>
      <c r="Y234" s="103" t="s">
        <v>1235</v>
      </c>
      <c r="AA234" s="104" t="s">
        <v>1244</v>
      </c>
      <c r="AB234" s="105" t="s">
        <v>1229</v>
      </c>
      <c r="AC234" s="105" t="s">
        <v>1229</v>
      </c>
      <c r="AD234" s="18" t="s">
        <v>63</v>
      </c>
      <c r="AI234" s="102" t="s">
        <v>1229</v>
      </c>
      <c r="AJ234" s="95" t="s">
        <v>1229</v>
      </c>
      <c r="AM234" s="36" t="s">
        <v>64</v>
      </c>
      <c r="AQ234" s="103" t="s">
        <v>1229</v>
      </c>
      <c r="AR234" s="103" t="s">
        <v>1229</v>
      </c>
      <c r="AT234" s="15" t="s">
        <v>66</v>
      </c>
      <c r="AU234" s="11" t="s">
        <v>155</v>
      </c>
      <c r="AV234" s="86" t="s">
        <v>1180</v>
      </c>
      <c r="AX234" s="11" t="s">
        <v>189</v>
      </c>
      <c r="AY234" s="11" t="s">
        <v>60</v>
      </c>
      <c r="AZ234" s="11" t="s">
        <v>500</v>
      </c>
      <c r="BA234" s="11">
        <v>685090843</v>
      </c>
      <c r="BC234" s="12">
        <v>45960.392721602431</v>
      </c>
      <c r="BD234" s="12">
        <v>45960.402991178162</v>
      </c>
      <c r="BE234" s="12">
        <v>45960.402868307006</v>
      </c>
    </row>
    <row r="235" spans="1:57" ht="15" customHeight="1" x14ac:dyDescent="0.3">
      <c r="A235" s="141">
        <v>234</v>
      </c>
      <c r="B235" s="39" t="s">
        <v>1177</v>
      </c>
      <c r="C235" s="95" t="s">
        <v>1177</v>
      </c>
      <c r="D235" s="95" t="s">
        <v>1177</v>
      </c>
      <c r="E235" s="95" t="s">
        <v>1177</v>
      </c>
      <c r="F235" s="95" t="s">
        <v>1177</v>
      </c>
      <c r="G235" s="95" t="s">
        <v>1177</v>
      </c>
      <c r="H235" s="95" t="s">
        <v>1177</v>
      </c>
      <c r="I235" s="95" t="s">
        <v>1177</v>
      </c>
      <c r="J235" s="95" t="s">
        <v>1177</v>
      </c>
      <c r="K235" s="95" t="s">
        <v>1177</v>
      </c>
      <c r="L235" s="95" t="s">
        <v>1177</v>
      </c>
      <c r="M235" s="95" t="s">
        <v>1177</v>
      </c>
      <c r="N235" s="95" t="s">
        <v>1177</v>
      </c>
      <c r="O235" s="95" t="s">
        <v>1177</v>
      </c>
      <c r="P235" s="95" t="s">
        <v>1177</v>
      </c>
      <c r="Q235" s="95" t="s">
        <v>1177</v>
      </c>
      <c r="R235" s="95" t="s">
        <v>1177</v>
      </c>
      <c r="S235" s="95" t="s">
        <v>1177</v>
      </c>
      <c r="U235" s="102" t="s">
        <v>1229</v>
      </c>
      <c r="V235" s="102" t="s">
        <v>1229</v>
      </c>
      <c r="W235" s="102" t="s">
        <v>1229</v>
      </c>
      <c r="X235" s="102" t="s">
        <v>1230</v>
      </c>
      <c r="Y235" s="103" t="s">
        <v>1235</v>
      </c>
      <c r="AA235" s="104" t="s">
        <v>1245</v>
      </c>
      <c r="AB235" s="105" t="s">
        <v>1229</v>
      </c>
      <c r="AC235" s="105" t="s">
        <v>1229</v>
      </c>
      <c r="AD235" s="18" t="s">
        <v>63</v>
      </c>
      <c r="AI235" s="102" t="s">
        <v>1231</v>
      </c>
      <c r="AJ235" s="95" t="s">
        <v>1230</v>
      </c>
      <c r="AM235" s="36" t="s">
        <v>64</v>
      </c>
      <c r="AQ235" s="103" t="s">
        <v>1230</v>
      </c>
      <c r="AR235" s="103" t="s">
        <v>1230</v>
      </c>
      <c r="AT235" s="15" t="s">
        <v>66</v>
      </c>
      <c r="AU235" s="11" t="s">
        <v>155</v>
      </c>
      <c r="AV235" s="86" t="s">
        <v>1180</v>
      </c>
      <c r="AX235" s="11" t="s">
        <v>189</v>
      </c>
      <c r="AY235" s="11" t="s">
        <v>59</v>
      </c>
      <c r="AZ235" s="11" t="s">
        <v>501</v>
      </c>
      <c r="BC235" s="12">
        <v>45960.393999385808</v>
      </c>
      <c r="BD235" s="12">
        <v>45960.402997758763</v>
      </c>
      <c r="BE235" s="12">
        <v>45960.402770676759</v>
      </c>
    </row>
    <row r="236" spans="1:57" ht="15" customHeight="1" x14ac:dyDescent="0.3">
      <c r="A236" s="141">
        <v>235</v>
      </c>
      <c r="B236" s="39" t="s">
        <v>1177</v>
      </c>
      <c r="C236" s="95" t="s">
        <v>1177</v>
      </c>
      <c r="D236" s="95" t="s">
        <v>1177</v>
      </c>
      <c r="E236" s="95" t="s">
        <v>1177</v>
      </c>
      <c r="F236" s="95" t="s">
        <v>1177</v>
      </c>
      <c r="G236" s="95" t="s">
        <v>1177</v>
      </c>
      <c r="H236" s="95" t="s">
        <v>1177</v>
      </c>
      <c r="I236" s="95" t="s">
        <v>1177</v>
      </c>
      <c r="J236" s="95" t="s">
        <v>1177</v>
      </c>
      <c r="K236" s="95" t="s">
        <v>1177</v>
      </c>
      <c r="L236" s="95" t="s">
        <v>1177</v>
      </c>
      <c r="M236" s="95" t="s">
        <v>1177</v>
      </c>
      <c r="N236" s="95" t="s">
        <v>1177</v>
      </c>
      <c r="O236" s="95" t="s">
        <v>1177</v>
      </c>
      <c r="P236" s="95" t="s">
        <v>1177</v>
      </c>
      <c r="Q236" s="95" t="s">
        <v>1177</v>
      </c>
      <c r="R236" s="95" t="s">
        <v>1177</v>
      </c>
      <c r="S236" s="95" t="s">
        <v>1177</v>
      </c>
      <c r="U236" s="102" t="s">
        <v>1229</v>
      </c>
      <c r="V236" s="102" t="s">
        <v>1229</v>
      </c>
      <c r="W236" s="102" t="s">
        <v>1229</v>
      </c>
      <c r="X236" s="102" t="s">
        <v>1229</v>
      </c>
      <c r="Y236" s="103" t="s">
        <v>1235</v>
      </c>
      <c r="AA236" s="104" t="s">
        <v>1244</v>
      </c>
      <c r="AB236" s="105" t="s">
        <v>1229</v>
      </c>
      <c r="AC236" s="105" t="s">
        <v>1229</v>
      </c>
      <c r="AD236" s="18" t="s">
        <v>63</v>
      </c>
      <c r="AI236" s="102" t="s">
        <v>1230</v>
      </c>
      <c r="AJ236" s="95" t="s">
        <v>1229</v>
      </c>
      <c r="AM236" s="36" t="s">
        <v>64</v>
      </c>
      <c r="AQ236" s="103" t="s">
        <v>1229</v>
      </c>
      <c r="AR236" s="103" t="s">
        <v>1229</v>
      </c>
      <c r="AT236" s="15" t="s">
        <v>66</v>
      </c>
      <c r="AU236" s="11" t="s">
        <v>155</v>
      </c>
      <c r="AV236" s="86" t="s">
        <v>1180</v>
      </c>
      <c r="AX236" s="11" t="s">
        <v>189</v>
      </c>
      <c r="AY236" s="11" t="s">
        <v>60</v>
      </c>
      <c r="AZ236" s="11" t="s">
        <v>502</v>
      </c>
      <c r="BA236" s="11">
        <v>41658292</v>
      </c>
      <c r="BC236" s="12">
        <v>45960.393716916667</v>
      </c>
      <c r="BD236" s="12">
        <v>45960.403002036423</v>
      </c>
      <c r="BE236" s="12">
        <v>45960.402931598932</v>
      </c>
    </row>
    <row r="237" spans="1:57" ht="15" customHeight="1" x14ac:dyDescent="0.3">
      <c r="A237" s="141">
        <v>236</v>
      </c>
      <c r="B237" s="39" t="s">
        <v>1177</v>
      </c>
      <c r="C237" s="95" t="s">
        <v>1177</v>
      </c>
      <c r="D237" s="95" t="s">
        <v>1177</v>
      </c>
      <c r="E237" s="95" t="s">
        <v>1177</v>
      </c>
      <c r="F237" s="95" t="s">
        <v>1177</v>
      </c>
      <c r="G237" s="95" t="s">
        <v>1177</v>
      </c>
      <c r="H237" s="95" t="s">
        <v>1177</v>
      </c>
      <c r="I237" s="95" t="s">
        <v>1177</v>
      </c>
      <c r="J237" s="95" t="s">
        <v>1177</v>
      </c>
      <c r="K237" s="95" t="s">
        <v>1177</v>
      </c>
      <c r="L237" s="95" t="s">
        <v>1177</v>
      </c>
      <c r="M237" s="95" t="s">
        <v>1177</v>
      </c>
      <c r="N237" s="95" t="s">
        <v>1177</v>
      </c>
      <c r="O237" s="95" t="s">
        <v>1177</v>
      </c>
      <c r="P237" s="95" t="s">
        <v>1177</v>
      </c>
      <c r="Q237" s="95" t="s">
        <v>1177</v>
      </c>
      <c r="R237" s="95" t="s">
        <v>1177</v>
      </c>
      <c r="S237" s="95" t="s">
        <v>1177</v>
      </c>
      <c r="U237" s="102" t="s">
        <v>1229</v>
      </c>
      <c r="V237" s="102" t="s">
        <v>1229</v>
      </c>
      <c r="W237" s="102" t="s">
        <v>1229</v>
      </c>
      <c r="X237" s="102" t="s">
        <v>1229</v>
      </c>
      <c r="Y237" s="103" t="s">
        <v>1235</v>
      </c>
      <c r="AA237" s="104" t="s">
        <v>1244</v>
      </c>
      <c r="AB237" s="105" t="s">
        <v>1229</v>
      </c>
      <c r="AC237" s="105" t="s">
        <v>1229</v>
      </c>
      <c r="AE237" s="18" t="s">
        <v>73</v>
      </c>
      <c r="AI237" s="102" t="s">
        <v>1229</v>
      </c>
      <c r="AJ237" s="95" t="s">
        <v>1229</v>
      </c>
      <c r="AM237" s="36" t="s">
        <v>64</v>
      </c>
      <c r="AQ237" s="103" t="s">
        <v>1229</v>
      </c>
      <c r="AR237" s="103" t="s">
        <v>1229</v>
      </c>
      <c r="AT237" s="15" t="s">
        <v>66</v>
      </c>
      <c r="AU237" s="11" t="s">
        <v>155</v>
      </c>
      <c r="AV237" s="86" t="s">
        <v>1180</v>
      </c>
      <c r="AX237" s="11" t="s">
        <v>189</v>
      </c>
      <c r="AY237" s="11" t="s">
        <v>60</v>
      </c>
      <c r="AZ237" s="11" t="s">
        <v>503</v>
      </c>
      <c r="BA237" s="11">
        <v>580229124</v>
      </c>
      <c r="BC237" s="12">
        <v>45960.393849134307</v>
      </c>
      <c r="BD237" s="12">
        <v>45960.403007673187</v>
      </c>
      <c r="BE237" s="12">
        <v>45960.402774551963</v>
      </c>
    </row>
    <row r="238" spans="1:57" ht="15" customHeight="1" x14ac:dyDescent="0.3">
      <c r="A238" s="141">
        <v>237</v>
      </c>
      <c r="B238" s="39" t="s">
        <v>1177</v>
      </c>
      <c r="C238" s="95" t="s">
        <v>1177</v>
      </c>
      <c r="D238" s="95" t="s">
        <v>1177</v>
      </c>
      <c r="E238" s="95" t="s">
        <v>1177</v>
      </c>
      <c r="F238" s="95" t="s">
        <v>1177</v>
      </c>
      <c r="G238" s="95" t="s">
        <v>1177</v>
      </c>
      <c r="H238" s="95" t="s">
        <v>1177</v>
      </c>
      <c r="I238" s="95" t="s">
        <v>1177</v>
      </c>
      <c r="J238" s="95" t="s">
        <v>1177</v>
      </c>
      <c r="K238" s="95" t="s">
        <v>1177</v>
      </c>
      <c r="L238" s="95" t="s">
        <v>1177</v>
      </c>
      <c r="M238" s="95" t="s">
        <v>1177</v>
      </c>
      <c r="N238" s="95" t="s">
        <v>1177</v>
      </c>
      <c r="O238" s="95" t="s">
        <v>1177</v>
      </c>
      <c r="P238" s="95" t="s">
        <v>1177</v>
      </c>
      <c r="Q238" s="95" t="s">
        <v>1177</v>
      </c>
      <c r="R238" s="95" t="s">
        <v>1177</v>
      </c>
      <c r="S238" s="95" t="s">
        <v>1177</v>
      </c>
      <c r="U238" s="102" t="s">
        <v>1229</v>
      </c>
      <c r="V238" s="102" t="s">
        <v>1229</v>
      </c>
      <c r="W238" s="102" t="s">
        <v>1229</v>
      </c>
      <c r="X238" s="102" t="s">
        <v>1231</v>
      </c>
      <c r="Y238" s="103" t="s">
        <v>1233</v>
      </c>
      <c r="AA238" s="104" t="s">
        <v>1245</v>
      </c>
      <c r="AB238" s="105" t="s">
        <v>1229</v>
      </c>
      <c r="AC238" s="105" t="s">
        <v>1229</v>
      </c>
      <c r="AE238" s="18" t="s">
        <v>73</v>
      </c>
      <c r="AI238" s="102" t="s">
        <v>1231</v>
      </c>
      <c r="AJ238" s="95" t="s">
        <v>1230</v>
      </c>
      <c r="AL238" s="7" t="s">
        <v>80</v>
      </c>
      <c r="AM238" s="36" t="s">
        <v>64</v>
      </c>
      <c r="AQ238" s="103" t="s">
        <v>1229</v>
      </c>
      <c r="AR238" s="103" t="s">
        <v>1231</v>
      </c>
      <c r="AT238" s="15" t="s">
        <v>66</v>
      </c>
      <c r="AU238" s="11" t="s">
        <v>155</v>
      </c>
      <c r="AV238" s="86" t="s">
        <v>1180</v>
      </c>
      <c r="AX238" s="11" t="s">
        <v>189</v>
      </c>
      <c r="AY238" s="11" t="s">
        <v>60</v>
      </c>
      <c r="AZ238" s="11" t="s">
        <v>504</v>
      </c>
      <c r="BA238" s="11">
        <v>335907211</v>
      </c>
      <c r="BC238" s="12">
        <v>45960.393943284223</v>
      </c>
      <c r="BD238" s="12">
        <v>45960.40301424847</v>
      </c>
      <c r="BE238" s="12">
        <v>45960.402847046993</v>
      </c>
    </row>
    <row r="239" spans="1:57" ht="15" customHeight="1" x14ac:dyDescent="0.3">
      <c r="A239" s="141">
        <v>238</v>
      </c>
      <c r="B239" s="39" t="s">
        <v>1177</v>
      </c>
      <c r="C239" s="95" t="s">
        <v>1177</v>
      </c>
      <c r="D239" s="95" t="s">
        <v>1177</v>
      </c>
      <c r="E239" s="95" t="s">
        <v>1177</v>
      </c>
      <c r="F239" s="95" t="s">
        <v>1177</v>
      </c>
      <c r="G239" s="95" t="s">
        <v>1177</v>
      </c>
      <c r="H239" s="95" t="s">
        <v>1177</v>
      </c>
      <c r="I239" s="99" t="s">
        <v>1179</v>
      </c>
      <c r="J239" s="95" t="s">
        <v>1177</v>
      </c>
      <c r="K239" s="95" t="s">
        <v>1177</v>
      </c>
      <c r="L239" s="95" t="s">
        <v>1177</v>
      </c>
      <c r="M239" s="95" t="s">
        <v>1177</v>
      </c>
      <c r="N239" s="95" t="s">
        <v>1177</v>
      </c>
      <c r="O239" s="95" t="s">
        <v>1177</v>
      </c>
      <c r="P239" s="95" t="s">
        <v>1177</v>
      </c>
      <c r="Q239" s="95" t="s">
        <v>1179</v>
      </c>
      <c r="R239" s="95" t="s">
        <v>1177</v>
      </c>
      <c r="S239" s="95" t="s">
        <v>1177</v>
      </c>
      <c r="U239" s="102" t="s">
        <v>1229</v>
      </c>
      <c r="V239" s="102" t="s">
        <v>1229</v>
      </c>
      <c r="W239" s="102" t="s">
        <v>1229</v>
      </c>
      <c r="X239" s="102" t="s">
        <v>1231</v>
      </c>
      <c r="Y239" s="103" t="s">
        <v>1236</v>
      </c>
      <c r="AA239" s="104" t="s">
        <v>1244</v>
      </c>
      <c r="AB239" s="105" t="s">
        <v>1229</v>
      </c>
      <c r="AC239" s="105" t="s">
        <v>1229</v>
      </c>
      <c r="AE239" s="18" t="s">
        <v>73</v>
      </c>
      <c r="AI239" s="102" t="s">
        <v>1231</v>
      </c>
      <c r="AJ239" s="95" t="s">
        <v>1229</v>
      </c>
      <c r="AM239" s="36" t="s">
        <v>64</v>
      </c>
      <c r="AQ239" s="103" t="s">
        <v>1229</v>
      </c>
      <c r="AR239" s="103" t="s">
        <v>1229</v>
      </c>
      <c r="AS239" s="83" t="s">
        <v>194</v>
      </c>
      <c r="AT239" s="15" t="s">
        <v>66</v>
      </c>
      <c r="AU239" s="11" t="s">
        <v>155</v>
      </c>
      <c r="AV239" s="86" t="s">
        <v>1180</v>
      </c>
      <c r="AX239" s="11" t="s">
        <v>189</v>
      </c>
      <c r="AY239" s="11" t="s">
        <v>60</v>
      </c>
      <c r="AZ239" s="11" t="s">
        <v>195</v>
      </c>
      <c r="BA239" s="11">
        <v>726928928</v>
      </c>
      <c r="BC239" s="12">
        <v>45960.394859053173</v>
      </c>
      <c r="BD239" s="12">
        <v>45960.403021452628</v>
      </c>
      <c r="BE239" s="12">
        <v>45960.402889672747</v>
      </c>
    </row>
    <row r="240" spans="1:57" ht="15" customHeight="1" x14ac:dyDescent="0.3">
      <c r="A240" s="141">
        <v>239</v>
      </c>
      <c r="B240" s="39" t="s">
        <v>1177</v>
      </c>
      <c r="C240" s="95" t="s">
        <v>1177</v>
      </c>
      <c r="D240" s="95" t="s">
        <v>1177</v>
      </c>
      <c r="E240" s="95" t="s">
        <v>1177</v>
      </c>
      <c r="F240" s="95" t="s">
        <v>1177</v>
      </c>
      <c r="G240" s="95" t="s">
        <v>1177</v>
      </c>
      <c r="H240" s="95" t="s">
        <v>1177</v>
      </c>
      <c r="I240" s="95" t="s">
        <v>1177</v>
      </c>
      <c r="J240" s="95" t="s">
        <v>1177</v>
      </c>
      <c r="K240" s="95" t="s">
        <v>1177</v>
      </c>
      <c r="L240" s="95" t="s">
        <v>1177</v>
      </c>
      <c r="M240" s="95" t="s">
        <v>1177</v>
      </c>
      <c r="N240" s="95" t="s">
        <v>1177</v>
      </c>
      <c r="O240" s="95" t="s">
        <v>1177</v>
      </c>
      <c r="P240" s="95" t="s">
        <v>1177</v>
      </c>
      <c r="Q240" s="95" t="s">
        <v>1177</v>
      </c>
      <c r="R240" s="95" t="s">
        <v>1177</v>
      </c>
      <c r="S240" s="95" t="s">
        <v>1177</v>
      </c>
      <c r="U240" s="102" t="s">
        <v>1229</v>
      </c>
      <c r="V240" s="102" t="s">
        <v>1229</v>
      </c>
      <c r="W240" s="102" t="s">
        <v>1229</v>
      </c>
      <c r="X240" s="102" t="s">
        <v>1229</v>
      </c>
      <c r="Y240" s="103" t="s">
        <v>1235</v>
      </c>
      <c r="AA240" s="104" t="s">
        <v>1244</v>
      </c>
      <c r="AB240" s="105" t="s">
        <v>1229</v>
      </c>
      <c r="AC240" s="105" t="s">
        <v>1229</v>
      </c>
      <c r="AE240" s="18" t="s">
        <v>73</v>
      </c>
      <c r="AI240" s="102" t="s">
        <v>1229</v>
      </c>
      <c r="AJ240" s="95" t="s">
        <v>1229</v>
      </c>
      <c r="AM240" s="36" t="s">
        <v>64</v>
      </c>
      <c r="AQ240" s="103" t="s">
        <v>1229</v>
      </c>
      <c r="AR240" s="103" t="s">
        <v>1229</v>
      </c>
      <c r="AT240" s="15" t="s">
        <v>66</v>
      </c>
      <c r="AU240" s="11" t="s">
        <v>155</v>
      </c>
      <c r="AV240" s="86" t="s">
        <v>1180</v>
      </c>
      <c r="AX240" s="11" t="s">
        <v>189</v>
      </c>
      <c r="AY240" s="11" t="s">
        <v>60</v>
      </c>
      <c r="AZ240" s="11" t="s">
        <v>505</v>
      </c>
      <c r="BA240" s="11">
        <v>798649761</v>
      </c>
      <c r="BC240" s="12">
        <v>45960.393760922598</v>
      </c>
      <c r="BD240" s="12">
        <v>45960.403029774447</v>
      </c>
      <c r="BE240" s="12">
        <v>45960.402935870923</v>
      </c>
    </row>
    <row r="241" spans="1:58" ht="15" customHeight="1" x14ac:dyDescent="0.3">
      <c r="A241" s="141">
        <v>240</v>
      </c>
      <c r="B241" s="39" t="s">
        <v>1177</v>
      </c>
      <c r="C241" s="95" t="s">
        <v>1177</v>
      </c>
      <c r="D241" s="95" t="s">
        <v>1177</v>
      </c>
      <c r="E241" s="95" t="s">
        <v>1177</v>
      </c>
      <c r="F241" s="95" t="s">
        <v>1177</v>
      </c>
      <c r="G241" s="95" t="s">
        <v>1177</v>
      </c>
      <c r="H241" s="95" t="s">
        <v>1177</v>
      </c>
      <c r="I241" s="95" t="s">
        <v>1177</v>
      </c>
      <c r="J241" s="95" t="s">
        <v>1177</v>
      </c>
      <c r="K241" s="95" t="s">
        <v>1177</v>
      </c>
      <c r="L241" s="95" t="s">
        <v>1177</v>
      </c>
      <c r="M241" s="95" t="s">
        <v>1179</v>
      </c>
      <c r="N241" s="95" t="s">
        <v>1177</v>
      </c>
      <c r="O241" s="95" t="s">
        <v>1177</v>
      </c>
      <c r="P241" s="95" t="s">
        <v>1177</v>
      </c>
      <c r="Q241" s="95" t="s">
        <v>1177</v>
      </c>
      <c r="R241" s="95" t="s">
        <v>1177</v>
      </c>
      <c r="S241" s="95" t="s">
        <v>1177</v>
      </c>
      <c r="U241" s="102" t="s">
        <v>1229</v>
      </c>
      <c r="V241" s="102" t="s">
        <v>1229</v>
      </c>
      <c r="W241" s="102" t="s">
        <v>1229</v>
      </c>
      <c r="X241" s="102" t="s">
        <v>1231</v>
      </c>
      <c r="Y241" s="103" t="s">
        <v>1235</v>
      </c>
      <c r="AA241" s="104" t="s">
        <v>1244</v>
      </c>
      <c r="AB241" s="105" t="s">
        <v>1229</v>
      </c>
      <c r="AC241" s="105" t="s">
        <v>1229</v>
      </c>
      <c r="AE241" s="18" t="s">
        <v>73</v>
      </c>
      <c r="AI241" s="102" t="s">
        <v>1229</v>
      </c>
      <c r="AJ241" s="95" t="s">
        <v>1229</v>
      </c>
      <c r="AM241" s="36" t="s">
        <v>64</v>
      </c>
      <c r="AQ241" s="103" t="s">
        <v>1229</v>
      </c>
      <c r="AR241" s="103" t="s">
        <v>1229</v>
      </c>
      <c r="AT241" s="15" t="s">
        <v>66</v>
      </c>
      <c r="AU241" s="11" t="s">
        <v>155</v>
      </c>
      <c r="AV241" s="86" t="s">
        <v>1180</v>
      </c>
      <c r="AX241" s="11" t="s">
        <v>189</v>
      </c>
      <c r="AY241" s="11" t="s">
        <v>60</v>
      </c>
      <c r="AZ241" s="11" t="s">
        <v>506</v>
      </c>
      <c r="BA241" s="11">
        <v>218773436</v>
      </c>
      <c r="BC241" s="12">
        <v>45960.393735102902</v>
      </c>
      <c r="BD241" s="12">
        <v>45960.403039117533</v>
      </c>
      <c r="BE241" s="12">
        <v>45960.402880373877</v>
      </c>
    </row>
    <row r="242" spans="1:58" ht="15" customHeight="1" x14ac:dyDescent="0.3">
      <c r="A242" s="141">
        <v>241</v>
      </c>
      <c r="B242" s="39" t="s">
        <v>1177</v>
      </c>
      <c r="C242" s="95" t="s">
        <v>1177</v>
      </c>
      <c r="D242" s="95" t="s">
        <v>1177</v>
      </c>
      <c r="E242" s="95" t="s">
        <v>1177</v>
      </c>
      <c r="F242" s="95" t="s">
        <v>1177</v>
      </c>
      <c r="G242" s="95" t="s">
        <v>1177</v>
      </c>
      <c r="H242" s="95" t="s">
        <v>1177</v>
      </c>
      <c r="I242" s="95" t="s">
        <v>1177</v>
      </c>
      <c r="J242" s="95" t="s">
        <v>1177</v>
      </c>
      <c r="K242" s="95" t="s">
        <v>1177</v>
      </c>
      <c r="L242" s="95" t="s">
        <v>1177</v>
      </c>
      <c r="M242" s="95" t="s">
        <v>1177</v>
      </c>
      <c r="N242" s="95" t="s">
        <v>1177</v>
      </c>
      <c r="O242" s="95" t="s">
        <v>1177</v>
      </c>
      <c r="P242" s="95" t="s">
        <v>1177</v>
      </c>
      <c r="Q242" s="95" t="s">
        <v>1177</v>
      </c>
      <c r="R242" s="95" t="s">
        <v>1177</v>
      </c>
      <c r="S242" s="95" t="s">
        <v>1177</v>
      </c>
      <c r="U242" s="102" t="s">
        <v>1229</v>
      </c>
      <c r="V242" s="102" t="s">
        <v>1229</v>
      </c>
      <c r="W242" s="102" t="s">
        <v>1229</v>
      </c>
      <c r="X242" s="102" t="s">
        <v>1229</v>
      </c>
      <c r="Y242" s="103" t="s">
        <v>1234</v>
      </c>
      <c r="AA242" s="104" t="s">
        <v>1246</v>
      </c>
      <c r="AB242" s="105" t="s">
        <v>1229</v>
      </c>
      <c r="AC242" s="105" t="s">
        <v>1229</v>
      </c>
      <c r="AD242" s="18" t="s">
        <v>63</v>
      </c>
      <c r="AI242" s="102" t="s">
        <v>1231</v>
      </c>
      <c r="AJ242" s="95" t="s">
        <v>1229</v>
      </c>
      <c r="AM242" s="36" t="s">
        <v>64</v>
      </c>
      <c r="AQ242" s="103" t="s">
        <v>1229</v>
      </c>
      <c r="AR242" s="103" t="s">
        <v>1229</v>
      </c>
      <c r="AT242" s="15" t="s">
        <v>66</v>
      </c>
      <c r="AU242" s="11" t="s">
        <v>155</v>
      </c>
      <c r="AV242" s="86" t="s">
        <v>1180</v>
      </c>
      <c r="AX242" s="11" t="s">
        <v>189</v>
      </c>
      <c r="AY242" s="11" t="s">
        <v>60</v>
      </c>
      <c r="AZ242" s="11" t="s">
        <v>507</v>
      </c>
      <c r="BA242" s="11">
        <v>1063792916</v>
      </c>
      <c r="BC242" s="12">
        <v>45960.394643809574</v>
      </c>
      <c r="BD242" s="12">
        <v>45960.403046241212</v>
      </c>
      <c r="BE242" s="12">
        <v>45960.402874907428</v>
      </c>
    </row>
    <row r="243" spans="1:58" ht="15" customHeight="1" x14ac:dyDescent="0.3">
      <c r="A243" s="141">
        <v>242</v>
      </c>
      <c r="B243" s="39" t="s">
        <v>1177</v>
      </c>
      <c r="C243" s="95" t="s">
        <v>1177</v>
      </c>
      <c r="D243" s="95" t="s">
        <v>1177</v>
      </c>
      <c r="E243" s="95" t="s">
        <v>1177</v>
      </c>
      <c r="F243" s="95" t="s">
        <v>1177</v>
      </c>
      <c r="G243" s="95" t="s">
        <v>1177</v>
      </c>
      <c r="H243" s="95" t="s">
        <v>1177</v>
      </c>
      <c r="I243" s="95" t="s">
        <v>1177</v>
      </c>
      <c r="J243" s="95" t="s">
        <v>1177</v>
      </c>
      <c r="K243" s="95" t="s">
        <v>1177</v>
      </c>
      <c r="L243" s="95" t="s">
        <v>1177</v>
      </c>
      <c r="M243" s="95" t="s">
        <v>1177</v>
      </c>
      <c r="N243" s="95" t="s">
        <v>1177</v>
      </c>
      <c r="O243" s="95" t="s">
        <v>1177</v>
      </c>
      <c r="P243" s="95" t="s">
        <v>1177</v>
      </c>
      <c r="Q243" s="95" t="s">
        <v>1177</v>
      </c>
      <c r="R243" s="95" t="s">
        <v>1177</v>
      </c>
      <c r="S243" s="95" t="s">
        <v>1177</v>
      </c>
      <c r="U243" s="102" t="s">
        <v>1229</v>
      </c>
      <c r="V243" s="102" t="s">
        <v>1229</v>
      </c>
      <c r="W243" s="102" t="s">
        <v>1229</v>
      </c>
      <c r="X243" s="102" t="s">
        <v>1231</v>
      </c>
      <c r="Y243" s="103" t="s">
        <v>1235</v>
      </c>
      <c r="Z243" s="10" t="s">
        <v>508</v>
      </c>
      <c r="AA243" s="104" t="s">
        <v>1245</v>
      </c>
      <c r="AB243" s="105" t="s">
        <v>1229</v>
      </c>
      <c r="AC243" s="105" t="s">
        <v>1229</v>
      </c>
      <c r="AE243" s="18" t="s">
        <v>73</v>
      </c>
      <c r="AI243" s="102" t="s">
        <v>1230</v>
      </c>
      <c r="AJ243" s="95" t="s">
        <v>1230</v>
      </c>
      <c r="AK243" s="7" t="s">
        <v>99</v>
      </c>
      <c r="AL243" s="7" t="s">
        <v>80</v>
      </c>
      <c r="AM243" s="36" t="s">
        <v>64</v>
      </c>
      <c r="AQ243" s="103" t="s">
        <v>1230</v>
      </c>
      <c r="AR243" s="103" t="s">
        <v>1229</v>
      </c>
      <c r="AT243" s="15" t="s">
        <v>66</v>
      </c>
      <c r="AU243" s="11" t="s">
        <v>155</v>
      </c>
      <c r="AV243" s="86" t="s">
        <v>1180</v>
      </c>
      <c r="AX243" s="11" t="s">
        <v>189</v>
      </c>
      <c r="AY243" s="11" t="s">
        <v>60</v>
      </c>
      <c r="AZ243" s="11" t="s">
        <v>509</v>
      </c>
      <c r="BA243" s="11">
        <v>974718525</v>
      </c>
      <c r="BC243" s="12">
        <v>45960.393697324304</v>
      </c>
      <c r="BD243" s="12">
        <v>45960.403082815559</v>
      </c>
      <c r="BE243" s="12">
        <v>45960.402959979991</v>
      </c>
    </row>
    <row r="244" spans="1:58" ht="15" customHeight="1" x14ac:dyDescent="0.3">
      <c r="A244" s="141">
        <v>243</v>
      </c>
      <c r="B244" s="39" t="s">
        <v>1177</v>
      </c>
      <c r="C244" s="95" t="s">
        <v>1177</v>
      </c>
      <c r="D244" s="95" t="s">
        <v>1177</v>
      </c>
      <c r="E244" s="95" t="s">
        <v>1177</v>
      </c>
      <c r="F244" s="95" t="s">
        <v>1177</v>
      </c>
      <c r="G244" s="95" t="s">
        <v>1177</v>
      </c>
      <c r="H244" s="95" t="s">
        <v>1177</v>
      </c>
      <c r="I244" s="95" t="s">
        <v>1177</v>
      </c>
      <c r="J244" s="95" t="s">
        <v>1177</v>
      </c>
      <c r="K244" s="95" t="s">
        <v>1177</v>
      </c>
      <c r="L244" s="95" t="s">
        <v>1177</v>
      </c>
      <c r="M244" s="95" t="s">
        <v>1177</v>
      </c>
      <c r="N244" s="95" t="s">
        <v>1177</v>
      </c>
      <c r="O244" s="95" t="s">
        <v>1177</v>
      </c>
      <c r="P244" s="95" t="s">
        <v>1177</v>
      </c>
      <c r="Q244" s="95" t="s">
        <v>1177</v>
      </c>
      <c r="R244" s="95" t="s">
        <v>1177</v>
      </c>
      <c r="S244" s="95" t="s">
        <v>1177</v>
      </c>
      <c r="U244" s="102" t="s">
        <v>1229</v>
      </c>
      <c r="V244" s="102" t="s">
        <v>1229</v>
      </c>
      <c r="W244" s="102" t="s">
        <v>1229</v>
      </c>
      <c r="X244" s="102" t="s">
        <v>1231</v>
      </c>
      <c r="Y244" s="103" t="s">
        <v>1235</v>
      </c>
      <c r="AA244" s="104" t="s">
        <v>1244</v>
      </c>
      <c r="AB244" s="105" t="s">
        <v>1229</v>
      </c>
      <c r="AC244" s="105" t="s">
        <v>1229</v>
      </c>
      <c r="AD244" s="18" t="s">
        <v>63</v>
      </c>
      <c r="AI244" s="102" t="s">
        <v>1229</v>
      </c>
      <c r="AJ244" s="95" t="s">
        <v>1229</v>
      </c>
      <c r="AM244" s="36" t="s">
        <v>64</v>
      </c>
      <c r="AQ244" s="103" t="s">
        <v>1229</v>
      </c>
      <c r="AR244" s="103" t="s">
        <v>1229</v>
      </c>
      <c r="AT244" s="15" t="s">
        <v>66</v>
      </c>
      <c r="AU244" s="11" t="s">
        <v>155</v>
      </c>
      <c r="AV244" s="86" t="s">
        <v>1180</v>
      </c>
      <c r="AX244" s="11" t="s">
        <v>189</v>
      </c>
      <c r="AY244" s="11" t="s">
        <v>60</v>
      </c>
      <c r="AZ244" s="11" t="s">
        <v>510</v>
      </c>
      <c r="BA244" s="11">
        <v>84463192</v>
      </c>
      <c r="BC244" s="12">
        <v>45960.393775479628</v>
      </c>
      <c r="BD244" s="12">
        <v>45960.40308875624</v>
      </c>
      <c r="BE244" s="12">
        <v>45960.402924196103</v>
      </c>
    </row>
    <row r="245" spans="1:58" ht="15" customHeight="1" x14ac:dyDescent="0.3">
      <c r="A245" s="141">
        <v>244</v>
      </c>
      <c r="B245" s="39" t="s">
        <v>1177</v>
      </c>
      <c r="C245" s="95" t="s">
        <v>1177</v>
      </c>
      <c r="D245" s="95" t="s">
        <v>1177</v>
      </c>
      <c r="E245" s="95" t="s">
        <v>1177</v>
      </c>
      <c r="F245" s="95" t="s">
        <v>1177</v>
      </c>
      <c r="G245" s="95" t="s">
        <v>1177</v>
      </c>
      <c r="H245" s="95" t="s">
        <v>1177</v>
      </c>
      <c r="I245" s="95" t="s">
        <v>1177</v>
      </c>
      <c r="J245" s="95" t="s">
        <v>1177</v>
      </c>
      <c r="K245" s="95" t="s">
        <v>1177</v>
      </c>
      <c r="L245" s="95" t="s">
        <v>1177</v>
      </c>
      <c r="M245" s="95" t="s">
        <v>1179</v>
      </c>
      <c r="N245" s="95" t="s">
        <v>1177</v>
      </c>
      <c r="O245" s="95" t="s">
        <v>1177</v>
      </c>
      <c r="P245" s="95" t="s">
        <v>1179</v>
      </c>
      <c r="Q245" s="95" t="s">
        <v>1179</v>
      </c>
      <c r="R245" s="95" t="s">
        <v>1179</v>
      </c>
      <c r="S245" s="95" t="s">
        <v>1177</v>
      </c>
      <c r="U245" s="102" t="s">
        <v>1231</v>
      </c>
      <c r="V245" s="102" t="s">
        <v>1229</v>
      </c>
      <c r="W245" s="102" t="s">
        <v>1229</v>
      </c>
      <c r="X245" s="102" t="s">
        <v>1230</v>
      </c>
      <c r="Y245" s="103" t="s">
        <v>1235</v>
      </c>
      <c r="AA245" s="104" t="s">
        <v>1244</v>
      </c>
      <c r="AB245" s="105" t="s">
        <v>1231</v>
      </c>
      <c r="AC245" s="105" t="s">
        <v>1229</v>
      </c>
      <c r="AE245" s="18" t="s">
        <v>73</v>
      </c>
      <c r="AI245" s="102" t="s">
        <v>1230</v>
      </c>
      <c r="AJ245" s="95" t="s">
        <v>1230</v>
      </c>
      <c r="AN245" s="7" t="s">
        <v>61</v>
      </c>
      <c r="AQ245" s="103" t="s">
        <v>1230</v>
      </c>
      <c r="AR245" s="103" t="s">
        <v>1230</v>
      </c>
      <c r="AT245" s="15" t="s">
        <v>66</v>
      </c>
      <c r="AU245" s="11" t="s">
        <v>155</v>
      </c>
      <c r="AV245" s="86" t="s">
        <v>1180</v>
      </c>
      <c r="AX245" s="11" t="s">
        <v>189</v>
      </c>
      <c r="AY245" s="11" t="s">
        <v>59</v>
      </c>
      <c r="AZ245" s="11" t="s">
        <v>511</v>
      </c>
      <c r="BC245" s="12">
        <v>45960.393700440327</v>
      </c>
      <c r="BD245" s="12">
        <v>45960.403199728411</v>
      </c>
      <c r="BE245" s="12">
        <v>45960.402888851953</v>
      </c>
    </row>
    <row r="246" spans="1:58" ht="15" customHeight="1" x14ac:dyDescent="0.3">
      <c r="A246" s="141">
        <v>245</v>
      </c>
      <c r="B246" s="39" t="s">
        <v>1177</v>
      </c>
      <c r="C246" s="95" t="s">
        <v>1177</v>
      </c>
      <c r="D246" s="95" t="s">
        <v>1177</v>
      </c>
      <c r="E246" s="95" t="s">
        <v>1177</v>
      </c>
      <c r="F246" s="95" t="s">
        <v>1177</v>
      </c>
      <c r="G246" s="95" t="s">
        <v>1177</v>
      </c>
      <c r="H246" s="95" t="s">
        <v>1177</v>
      </c>
      <c r="I246" s="95" t="s">
        <v>1177</v>
      </c>
      <c r="J246" s="95" t="s">
        <v>1177</v>
      </c>
      <c r="K246" s="95" t="s">
        <v>1177</v>
      </c>
      <c r="L246" s="95" t="s">
        <v>1177</v>
      </c>
      <c r="M246" s="95" t="s">
        <v>1177</v>
      </c>
      <c r="N246" s="95" t="s">
        <v>1177</v>
      </c>
      <c r="O246" s="95" t="s">
        <v>1177</v>
      </c>
      <c r="P246" s="95" t="s">
        <v>1177</v>
      </c>
      <c r="Q246" s="95" t="s">
        <v>1177</v>
      </c>
      <c r="R246" s="95" t="s">
        <v>1177</v>
      </c>
      <c r="S246" s="95" t="s">
        <v>1177</v>
      </c>
      <c r="U246" s="102" t="s">
        <v>1232</v>
      </c>
      <c r="V246" s="102" t="s">
        <v>1229</v>
      </c>
      <c r="W246" s="102" t="s">
        <v>1229</v>
      </c>
      <c r="X246" s="102" t="s">
        <v>1231</v>
      </c>
      <c r="Y246" s="103" t="s">
        <v>1233</v>
      </c>
      <c r="Z246" s="10" t="s">
        <v>191</v>
      </c>
      <c r="AA246" s="104" t="s">
        <v>1245</v>
      </c>
      <c r="AB246" s="105" t="s">
        <v>1229</v>
      </c>
      <c r="AC246" s="105" t="s">
        <v>1229</v>
      </c>
      <c r="AD246" s="18" t="s">
        <v>63</v>
      </c>
      <c r="AI246" s="102" t="s">
        <v>1231</v>
      </c>
      <c r="AJ246" s="95" t="s">
        <v>1229</v>
      </c>
      <c r="AK246" s="7" t="s">
        <v>99</v>
      </c>
      <c r="AL246" s="7" t="s">
        <v>80</v>
      </c>
      <c r="AM246" s="36" t="s">
        <v>64</v>
      </c>
      <c r="AN246" s="7" t="s">
        <v>61</v>
      </c>
      <c r="AO246" s="37" t="s">
        <v>121</v>
      </c>
      <c r="AQ246" s="103" t="s">
        <v>1229</v>
      </c>
      <c r="AR246" s="103" t="s">
        <v>1229</v>
      </c>
      <c r="AS246" s="83" t="s">
        <v>192</v>
      </c>
      <c r="AT246" s="15" t="s">
        <v>66</v>
      </c>
      <c r="AU246" s="11" t="s">
        <v>155</v>
      </c>
      <c r="AV246" s="86" t="s">
        <v>1180</v>
      </c>
      <c r="AX246" s="11" t="s">
        <v>189</v>
      </c>
      <c r="AY246" s="11" t="s">
        <v>60</v>
      </c>
      <c r="AZ246" s="11" t="s">
        <v>193</v>
      </c>
      <c r="BA246" s="11">
        <v>559110886</v>
      </c>
      <c r="BC246" s="12">
        <v>45960.392326351153</v>
      </c>
      <c r="BD246" s="12">
        <v>45960.403686026249</v>
      </c>
      <c r="BE246" s="12">
        <v>45960.402938071173</v>
      </c>
    </row>
    <row r="247" spans="1:58" ht="15" customHeight="1" x14ac:dyDescent="0.3">
      <c r="A247" s="141">
        <v>246</v>
      </c>
      <c r="B247" s="39" t="s">
        <v>1177</v>
      </c>
      <c r="C247" s="95" t="s">
        <v>1177</v>
      </c>
      <c r="D247" s="95" t="s">
        <v>1177</v>
      </c>
      <c r="E247" s="95" t="s">
        <v>1177</v>
      </c>
      <c r="F247" s="95" t="s">
        <v>1177</v>
      </c>
      <c r="G247" s="95" t="s">
        <v>1177</v>
      </c>
      <c r="H247" s="95" t="s">
        <v>1177</v>
      </c>
      <c r="I247" s="95" t="s">
        <v>1177</v>
      </c>
      <c r="J247" s="95" t="s">
        <v>1177</v>
      </c>
      <c r="K247" s="95" t="s">
        <v>1177</v>
      </c>
      <c r="L247" s="95" t="s">
        <v>1177</v>
      </c>
      <c r="M247" s="95" t="s">
        <v>1177</v>
      </c>
      <c r="N247" s="95" t="s">
        <v>1177</v>
      </c>
      <c r="O247" s="95" t="s">
        <v>1177</v>
      </c>
      <c r="P247" s="95" t="s">
        <v>1177</v>
      </c>
      <c r="Q247" s="95" t="s">
        <v>1177</v>
      </c>
      <c r="R247" s="95" t="s">
        <v>1177</v>
      </c>
      <c r="S247" s="95" t="s">
        <v>1177</v>
      </c>
      <c r="U247" s="102" t="s">
        <v>1229</v>
      </c>
      <c r="V247" s="102" t="s">
        <v>1230</v>
      </c>
      <c r="W247" s="102" t="s">
        <v>1231</v>
      </c>
      <c r="X247" s="102" t="s">
        <v>1230</v>
      </c>
      <c r="Y247" s="103" t="s">
        <v>1233</v>
      </c>
      <c r="AA247" s="104" t="s">
        <v>1243</v>
      </c>
      <c r="AB247" s="105" t="s">
        <v>1229</v>
      </c>
      <c r="AC247" s="105" t="s">
        <v>1229</v>
      </c>
      <c r="AE247" s="18" t="s">
        <v>73</v>
      </c>
      <c r="AI247" s="102" t="s">
        <v>1230</v>
      </c>
      <c r="AJ247" s="95" t="s">
        <v>1229</v>
      </c>
      <c r="AK247" s="7" t="s">
        <v>99</v>
      </c>
      <c r="AQ247" s="103" t="s">
        <v>1229</v>
      </c>
      <c r="AR247" s="103" t="s">
        <v>1229</v>
      </c>
      <c r="AS247" s="33" t="s">
        <v>982</v>
      </c>
      <c r="AT247" s="15" t="s">
        <v>66</v>
      </c>
      <c r="AU247" s="11" t="s">
        <v>868</v>
      </c>
      <c r="AV247" s="86" t="s">
        <v>1181</v>
      </c>
      <c r="AX247" s="11" t="s">
        <v>160</v>
      </c>
      <c r="AY247" s="11" t="s">
        <v>60</v>
      </c>
      <c r="AZ247" s="11" t="s">
        <v>983</v>
      </c>
      <c r="BA247" s="11">
        <v>353895555</v>
      </c>
      <c r="BC247" s="12">
        <v>45960.484047439088</v>
      </c>
      <c r="BD247" s="12">
        <v>45960.490699991256</v>
      </c>
      <c r="BE247" s="12">
        <v>45960.490461722722</v>
      </c>
    </row>
    <row r="248" spans="1:58" ht="15" customHeight="1" x14ac:dyDescent="0.3">
      <c r="A248" s="38">
        <v>247</v>
      </c>
      <c r="B248" s="39" t="s">
        <v>1177</v>
      </c>
      <c r="C248" s="95" t="s">
        <v>1177</v>
      </c>
      <c r="D248" s="95" t="s">
        <v>1177</v>
      </c>
      <c r="E248" s="95" t="s">
        <v>1177</v>
      </c>
      <c r="F248" s="95" t="s">
        <v>1177</v>
      </c>
      <c r="G248" s="95" t="s">
        <v>1177</v>
      </c>
      <c r="H248" s="95" t="s">
        <v>1177</v>
      </c>
      <c r="I248" s="95" t="s">
        <v>1177</v>
      </c>
      <c r="J248" s="95" t="s">
        <v>1177</v>
      </c>
      <c r="K248" s="95" t="s">
        <v>1177</v>
      </c>
      <c r="L248" s="95" t="s">
        <v>1177</v>
      </c>
      <c r="M248" s="95" t="s">
        <v>1177</v>
      </c>
      <c r="N248" s="95" t="s">
        <v>1177</v>
      </c>
      <c r="O248" s="95" t="s">
        <v>1177</v>
      </c>
      <c r="P248" s="95" t="s">
        <v>1177</v>
      </c>
      <c r="Q248" s="95" t="s">
        <v>1177</v>
      </c>
      <c r="R248" s="95" t="s">
        <v>1177</v>
      </c>
      <c r="S248" s="95" t="s">
        <v>1177</v>
      </c>
      <c r="T248" s="40"/>
      <c r="U248" s="102" t="s">
        <v>1229</v>
      </c>
      <c r="V248" s="102" t="s">
        <v>1229</v>
      </c>
      <c r="W248" s="102" t="s">
        <v>1231</v>
      </c>
      <c r="X248" s="102" t="s">
        <v>1229</v>
      </c>
      <c r="Y248" s="103" t="s">
        <v>1233</v>
      </c>
      <c r="Z248" s="42"/>
      <c r="AA248" s="104" t="s">
        <v>1246</v>
      </c>
      <c r="AB248" s="105" t="s">
        <v>1229</v>
      </c>
      <c r="AC248" s="105" t="s">
        <v>1229</v>
      </c>
      <c r="AD248" s="43" t="s">
        <v>63</v>
      </c>
      <c r="AE248" s="43"/>
      <c r="AF248" s="44"/>
      <c r="AG248" s="44"/>
      <c r="AH248" s="45"/>
      <c r="AI248" s="102" t="s">
        <v>1230</v>
      </c>
      <c r="AJ248" s="95" t="s">
        <v>1229</v>
      </c>
      <c r="AK248" s="39"/>
      <c r="AL248" s="39"/>
      <c r="AM248" s="46" t="s">
        <v>64</v>
      </c>
      <c r="AN248" s="39"/>
      <c r="AO248" s="47"/>
      <c r="AP248" s="80"/>
      <c r="AQ248" s="103" t="s">
        <v>1229</v>
      </c>
      <c r="AR248" s="103" t="s">
        <v>1229</v>
      </c>
      <c r="AS248" s="45"/>
      <c r="AT248" s="49" t="s">
        <v>76</v>
      </c>
      <c r="AU248" s="48" t="s">
        <v>155</v>
      </c>
      <c r="AV248" s="86" t="s">
        <v>1180</v>
      </c>
      <c r="AW248" s="55"/>
      <c r="AX248" s="48" t="s">
        <v>366</v>
      </c>
      <c r="AY248" s="48" t="s">
        <v>60</v>
      </c>
      <c r="AZ248" s="48" t="s">
        <v>846</v>
      </c>
      <c r="BA248" s="48">
        <v>1043291753</v>
      </c>
      <c r="BB248" s="48"/>
      <c r="BC248" s="50">
        <v>45960.574828028577</v>
      </c>
      <c r="BD248" s="50">
        <v>45960.583703232347</v>
      </c>
      <c r="BE248" s="50">
        <v>45960.58357747244</v>
      </c>
      <c r="BF248" s="48"/>
    </row>
    <row r="249" spans="1:58" ht="15" customHeight="1" x14ac:dyDescent="0.3">
      <c r="A249" s="141">
        <v>248</v>
      </c>
      <c r="B249" s="39" t="s">
        <v>1177</v>
      </c>
      <c r="C249" s="95" t="s">
        <v>1177</v>
      </c>
      <c r="D249" s="95" t="s">
        <v>1177</v>
      </c>
      <c r="E249" s="95" t="s">
        <v>1177</v>
      </c>
      <c r="F249" s="95" t="s">
        <v>1177</v>
      </c>
      <c r="G249" s="95" t="s">
        <v>1177</v>
      </c>
      <c r="H249" s="95" t="s">
        <v>1177</v>
      </c>
      <c r="I249" s="95" t="s">
        <v>1177</v>
      </c>
      <c r="J249" s="95" t="s">
        <v>1177</v>
      </c>
      <c r="K249" s="95" t="s">
        <v>1177</v>
      </c>
      <c r="L249" s="95" t="s">
        <v>1177</v>
      </c>
      <c r="M249" s="95" t="s">
        <v>1177</v>
      </c>
      <c r="N249" s="95" t="s">
        <v>1177</v>
      </c>
      <c r="O249" s="95" t="s">
        <v>1177</v>
      </c>
      <c r="P249" s="95" t="s">
        <v>1177</v>
      </c>
      <c r="Q249" s="95" t="s">
        <v>1177</v>
      </c>
      <c r="R249" s="95" t="s">
        <v>1177</v>
      </c>
      <c r="S249" s="95" t="s">
        <v>1177</v>
      </c>
      <c r="T249" s="25" t="s">
        <v>324</v>
      </c>
      <c r="U249" s="102" t="s">
        <v>1229</v>
      </c>
      <c r="V249" s="102" t="s">
        <v>1229</v>
      </c>
      <c r="W249" s="102" t="s">
        <v>1230</v>
      </c>
      <c r="X249" s="102" t="s">
        <v>1230</v>
      </c>
      <c r="Y249" s="103" t="s">
        <v>1236</v>
      </c>
      <c r="Z249" s="10" t="s">
        <v>325</v>
      </c>
      <c r="AA249" s="104" t="s">
        <v>1246</v>
      </c>
      <c r="AB249" s="105" t="s">
        <v>1229</v>
      </c>
      <c r="AC249" s="105" t="s">
        <v>1229</v>
      </c>
      <c r="AD249" s="18" t="s">
        <v>63</v>
      </c>
      <c r="AE249" s="18" t="s">
        <v>73</v>
      </c>
      <c r="AI249" s="102" t="s">
        <v>1232</v>
      </c>
      <c r="AJ249" s="95" t="s">
        <v>1229</v>
      </c>
      <c r="AO249" s="37" t="s">
        <v>121</v>
      </c>
      <c r="AP249" s="24" t="s">
        <v>326</v>
      </c>
      <c r="AQ249" s="103" t="s">
        <v>1229</v>
      </c>
      <c r="AR249" s="103" t="s">
        <v>1229</v>
      </c>
      <c r="AS249" s="83" t="s">
        <v>327</v>
      </c>
      <c r="AT249" s="15" t="s">
        <v>66</v>
      </c>
      <c r="AU249" s="11" t="s">
        <v>155</v>
      </c>
      <c r="AV249" s="86" t="s">
        <v>1180</v>
      </c>
      <c r="AX249" s="11" t="s">
        <v>77</v>
      </c>
      <c r="AY249" s="11" t="s">
        <v>60</v>
      </c>
      <c r="AZ249" s="11" t="s">
        <v>328</v>
      </c>
      <c r="BA249" s="11">
        <v>1024830142</v>
      </c>
      <c r="BC249" s="12">
        <v>45960.581192320162</v>
      </c>
      <c r="BD249" s="12">
        <v>45960.595946836504</v>
      </c>
      <c r="BE249" s="12">
        <v>45960.595589804863</v>
      </c>
    </row>
    <row r="250" spans="1:58" ht="15" customHeight="1" x14ac:dyDescent="0.3">
      <c r="A250" s="141">
        <v>249</v>
      </c>
      <c r="B250" s="39" t="s">
        <v>1177</v>
      </c>
      <c r="C250" s="95" t="s">
        <v>1177</v>
      </c>
      <c r="D250" s="95" t="s">
        <v>1177</v>
      </c>
      <c r="E250" s="95" t="s">
        <v>1177</v>
      </c>
      <c r="F250" s="95" t="s">
        <v>1177</v>
      </c>
      <c r="G250" s="95" t="s">
        <v>1177</v>
      </c>
      <c r="H250" s="95" t="s">
        <v>1177</v>
      </c>
      <c r="I250" s="95" t="s">
        <v>1177</v>
      </c>
      <c r="J250" s="95" t="s">
        <v>1177</v>
      </c>
      <c r="K250" s="95" t="s">
        <v>1177</v>
      </c>
      <c r="L250" s="95" t="s">
        <v>1177</v>
      </c>
      <c r="M250" s="95" t="s">
        <v>1177</v>
      </c>
      <c r="N250" s="95" t="s">
        <v>1177</v>
      </c>
      <c r="O250" s="95" t="s">
        <v>1179</v>
      </c>
      <c r="P250" s="95" t="s">
        <v>1179</v>
      </c>
      <c r="Q250" s="95" t="s">
        <v>1177</v>
      </c>
      <c r="R250" s="95" t="s">
        <v>1177</v>
      </c>
      <c r="S250" s="95" t="s">
        <v>1177</v>
      </c>
      <c r="U250" s="102" t="s">
        <v>1229</v>
      </c>
      <c r="V250" s="102" t="s">
        <v>1229</v>
      </c>
      <c r="W250" s="102" t="s">
        <v>1229</v>
      </c>
      <c r="X250" s="102" t="s">
        <v>1231</v>
      </c>
      <c r="Y250" s="103" t="s">
        <v>1233</v>
      </c>
      <c r="Z250" s="10" t="s">
        <v>241</v>
      </c>
      <c r="AA250" s="104" t="s">
        <v>1247</v>
      </c>
      <c r="AB250" s="105" t="s">
        <v>1229</v>
      </c>
      <c r="AC250" s="105" t="s">
        <v>1229</v>
      </c>
      <c r="AD250" s="18" t="s">
        <v>63</v>
      </c>
      <c r="AI250" s="102" t="s">
        <v>1230</v>
      </c>
      <c r="AJ250" s="95" t="s">
        <v>1229</v>
      </c>
      <c r="AL250" s="7" t="s">
        <v>80</v>
      </c>
      <c r="AM250" s="36" t="s">
        <v>64</v>
      </c>
      <c r="AQ250" s="103" t="s">
        <v>1229</v>
      </c>
      <c r="AR250" s="103" t="s">
        <v>1229</v>
      </c>
      <c r="AS250" s="33" t="s">
        <v>242</v>
      </c>
      <c r="AT250" s="15" t="s">
        <v>66</v>
      </c>
      <c r="AU250" s="11" t="s">
        <v>155</v>
      </c>
      <c r="AV250" s="86" t="s">
        <v>1180</v>
      </c>
      <c r="AX250" s="11" t="s">
        <v>77</v>
      </c>
      <c r="AY250" s="11" t="s">
        <v>60</v>
      </c>
      <c r="AZ250" s="11" t="s">
        <v>243</v>
      </c>
      <c r="BA250" s="11">
        <v>301414133</v>
      </c>
      <c r="BC250" s="12">
        <v>45960.58111075317</v>
      </c>
      <c r="BD250" s="12">
        <v>45960.595954095137</v>
      </c>
      <c r="BE250" s="12">
        <v>45960.595629174553</v>
      </c>
    </row>
    <row r="251" spans="1:58" ht="15" customHeight="1" x14ac:dyDescent="0.3">
      <c r="A251" s="141">
        <v>250</v>
      </c>
      <c r="B251" s="39" t="s">
        <v>1177</v>
      </c>
      <c r="C251" s="95" t="s">
        <v>1177</v>
      </c>
      <c r="D251" s="95" t="s">
        <v>1177</v>
      </c>
      <c r="E251" s="95" t="s">
        <v>1177</v>
      </c>
      <c r="F251" s="95" t="s">
        <v>1177</v>
      </c>
      <c r="G251" s="95" t="s">
        <v>1177</v>
      </c>
      <c r="H251" s="95" t="s">
        <v>1177</v>
      </c>
      <c r="I251" s="95" t="s">
        <v>1177</v>
      </c>
      <c r="J251" s="95" t="s">
        <v>1177</v>
      </c>
      <c r="K251" s="95" t="s">
        <v>1177</v>
      </c>
      <c r="L251" s="95" t="s">
        <v>1177</v>
      </c>
      <c r="M251" s="95" t="s">
        <v>1177</v>
      </c>
      <c r="N251" s="95" t="s">
        <v>1177</v>
      </c>
      <c r="O251" s="95" t="s">
        <v>1177</v>
      </c>
      <c r="P251" s="95" t="s">
        <v>1177</v>
      </c>
      <c r="Q251" s="95" t="s">
        <v>1177</v>
      </c>
      <c r="R251" s="95" t="s">
        <v>1177</v>
      </c>
      <c r="S251" s="95" t="s">
        <v>1177</v>
      </c>
      <c r="U251" s="102" t="s">
        <v>1229</v>
      </c>
      <c r="V251" s="102" t="s">
        <v>1229</v>
      </c>
      <c r="W251" s="102" t="s">
        <v>1231</v>
      </c>
      <c r="X251" s="102" t="s">
        <v>1230</v>
      </c>
      <c r="Y251" s="103" t="s">
        <v>1233</v>
      </c>
      <c r="AA251" s="104" t="s">
        <v>1244</v>
      </c>
      <c r="AB251" s="105" t="s">
        <v>1229</v>
      </c>
      <c r="AC251" s="105" t="s">
        <v>1229</v>
      </c>
      <c r="AE251" s="18" t="s">
        <v>73</v>
      </c>
      <c r="AI251" s="102" t="s">
        <v>1229</v>
      </c>
      <c r="AJ251" s="95" t="s">
        <v>1229</v>
      </c>
      <c r="AL251" s="7" t="s">
        <v>80</v>
      </c>
      <c r="AQ251" s="103" t="s">
        <v>1229</v>
      </c>
      <c r="AR251" s="103" t="s">
        <v>1229</v>
      </c>
      <c r="AT251" s="15" t="s">
        <v>66</v>
      </c>
      <c r="AU251" s="11" t="s">
        <v>155</v>
      </c>
      <c r="AV251" s="86" t="s">
        <v>1180</v>
      </c>
      <c r="AX251" s="11" t="s">
        <v>77</v>
      </c>
      <c r="AY251" s="11" t="s">
        <v>60</v>
      </c>
      <c r="AZ251" s="11" t="s">
        <v>512</v>
      </c>
      <c r="BA251" s="11">
        <v>570927458</v>
      </c>
      <c r="BC251" s="12">
        <v>45960.58141370293</v>
      </c>
      <c r="BD251" s="12">
        <v>45960.596846423388</v>
      </c>
      <c r="BE251" s="12">
        <v>45960.595933903183</v>
      </c>
    </row>
    <row r="252" spans="1:58" ht="15" customHeight="1" x14ac:dyDescent="0.3">
      <c r="A252" s="141">
        <v>251</v>
      </c>
      <c r="B252" s="39" t="s">
        <v>1177</v>
      </c>
      <c r="C252" s="95" t="s">
        <v>1177</v>
      </c>
      <c r="D252" s="95" t="s">
        <v>1177</v>
      </c>
      <c r="E252" s="95" t="s">
        <v>1177</v>
      </c>
      <c r="F252" s="95" t="s">
        <v>1177</v>
      </c>
      <c r="G252" s="95" t="s">
        <v>1177</v>
      </c>
      <c r="H252" s="95" t="s">
        <v>1177</v>
      </c>
      <c r="I252" s="95" t="s">
        <v>1177</v>
      </c>
      <c r="J252" s="95" t="s">
        <v>1177</v>
      </c>
      <c r="K252" s="95" t="s">
        <v>1177</v>
      </c>
      <c r="L252" s="95" t="s">
        <v>1177</v>
      </c>
      <c r="M252" s="95" t="s">
        <v>1177</v>
      </c>
      <c r="N252" s="95" t="s">
        <v>1177</v>
      </c>
      <c r="O252" s="95" t="s">
        <v>1177</v>
      </c>
      <c r="P252" s="95" t="s">
        <v>1177</v>
      </c>
      <c r="Q252" s="95" t="s">
        <v>1177</v>
      </c>
      <c r="R252" s="95" t="s">
        <v>1177</v>
      </c>
      <c r="S252" s="95" t="s">
        <v>1177</v>
      </c>
      <c r="T252" s="25" t="s">
        <v>513</v>
      </c>
      <c r="U252" s="102" t="s">
        <v>1229</v>
      </c>
      <c r="V252" s="102" t="s">
        <v>1229</v>
      </c>
      <c r="W252" s="102" t="s">
        <v>1230</v>
      </c>
      <c r="X252" s="102" t="s">
        <v>1230</v>
      </c>
      <c r="Y252" s="103" t="s">
        <v>1233</v>
      </c>
      <c r="Z252" s="10" t="s">
        <v>514</v>
      </c>
      <c r="AA252" s="104" t="s">
        <v>1243</v>
      </c>
      <c r="AB252" s="105" t="s">
        <v>1229</v>
      </c>
      <c r="AC252" s="105" t="s">
        <v>1229</v>
      </c>
      <c r="AD252" s="18" t="s">
        <v>63</v>
      </c>
      <c r="AF252" s="19" t="s">
        <v>79</v>
      </c>
      <c r="AI252" s="102" t="s">
        <v>1229</v>
      </c>
      <c r="AJ252" s="95" t="s">
        <v>1229</v>
      </c>
      <c r="AL252" s="7" t="s">
        <v>80</v>
      </c>
      <c r="AM252" s="36" t="s">
        <v>64</v>
      </c>
      <c r="AQ252" s="103" t="s">
        <v>1229</v>
      </c>
      <c r="AR252" s="103" t="s">
        <v>1229</v>
      </c>
      <c r="AT252" s="15" t="s">
        <v>66</v>
      </c>
      <c r="AU252" s="11" t="s">
        <v>155</v>
      </c>
      <c r="AV252" s="86" t="s">
        <v>1180</v>
      </c>
      <c r="AX252" s="11" t="s">
        <v>77</v>
      </c>
      <c r="AY252" s="11" t="s">
        <v>60</v>
      </c>
      <c r="AZ252" s="11" t="s">
        <v>515</v>
      </c>
      <c r="BA252" s="11">
        <v>471380406</v>
      </c>
      <c r="BC252" s="12">
        <v>45960.581452065133</v>
      </c>
      <c r="BD252" s="12">
        <v>45960.597214951144</v>
      </c>
      <c r="BE252" s="12">
        <v>45960.597025590643</v>
      </c>
    </row>
    <row r="253" spans="1:58" ht="15" customHeight="1" x14ac:dyDescent="0.3">
      <c r="A253" s="141">
        <v>252</v>
      </c>
      <c r="B253" s="39" t="s">
        <v>1177</v>
      </c>
      <c r="C253" s="95" t="s">
        <v>1177</v>
      </c>
      <c r="D253" s="95" t="s">
        <v>1177</v>
      </c>
      <c r="E253" s="95" t="s">
        <v>1177</v>
      </c>
      <c r="F253" s="95" t="s">
        <v>1177</v>
      </c>
      <c r="G253" s="95" t="s">
        <v>1177</v>
      </c>
      <c r="H253" s="95" t="s">
        <v>1177</v>
      </c>
      <c r="I253" s="95" t="s">
        <v>1177</v>
      </c>
      <c r="J253" s="95" t="s">
        <v>1177</v>
      </c>
      <c r="K253" s="95" t="s">
        <v>1177</v>
      </c>
      <c r="L253" s="95" t="s">
        <v>1177</v>
      </c>
      <c r="M253" s="95" t="s">
        <v>1177</v>
      </c>
      <c r="N253" s="95" t="s">
        <v>1177</v>
      </c>
      <c r="O253" s="95" t="s">
        <v>1177</v>
      </c>
      <c r="P253" s="95" t="s">
        <v>1177</v>
      </c>
      <c r="Q253" s="95" t="s">
        <v>1177</v>
      </c>
      <c r="R253" s="95" t="s">
        <v>1177</v>
      </c>
      <c r="S253" s="95" t="s">
        <v>1177</v>
      </c>
      <c r="U253" s="102" t="s">
        <v>1229</v>
      </c>
      <c r="V253" s="102" t="s">
        <v>1229</v>
      </c>
      <c r="W253" s="102" t="s">
        <v>1230</v>
      </c>
      <c r="X253" s="102" t="s">
        <v>1230</v>
      </c>
      <c r="Y253" s="103" t="s">
        <v>1237</v>
      </c>
      <c r="Z253" s="10" t="s">
        <v>346</v>
      </c>
      <c r="AA253" s="104" t="s">
        <v>1247</v>
      </c>
      <c r="AB253" s="105" t="s">
        <v>1230</v>
      </c>
      <c r="AC253" s="105" t="s">
        <v>1229</v>
      </c>
      <c r="AD253" s="18" t="s">
        <v>63</v>
      </c>
      <c r="AI253" s="102" t="s">
        <v>1230</v>
      </c>
      <c r="AJ253" s="95" t="s">
        <v>1229</v>
      </c>
      <c r="AL253" s="7" t="s">
        <v>80</v>
      </c>
      <c r="AM253" s="36" t="s">
        <v>64</v>
      </c>
      <c r="AP253" s="24" t="s">
        <v>347</v>
      </c>
      <c r="AQ253" s="103" t="s">
        <v>1229</v>
      </c>
      <c r="AR253" s="103" t="s">
        <v>1229</v>
      </c>
      <c r="AS253" s="33" t="s">
        <v>348</v>
      </c>
      <c r="AT253" s="15" t="s">
        <v>66</v>
      </c>
      <c r="AU253" s="11" t="s">
        <v>155</v>
      </c>
      <c r="AV253" s="86" t="s">
        <v>1180</v>
      </c>
      <c r="AX253" s="11" t="s">
        <v>77</v>
      </c>
      <c r="AY253" s="11" t="s">
        <v>60</v>
      </c>
      <c r="AZ253" s="11" t="s">
        <v>349</v>
      </c>
      <c r="BA253" s="11">
        <v>544430607</v>
      </c>
      <c r="BC253" s="12">
        <v>45960.581099997456</v>
      </c>
      <c r="BD253" s="12">
        <v>45960.597269939673</v>
      </c>
      <c r="BE253" s="12">
        <v>45960.597057517189</v>
      </c>
    </row>
    <row r="254" spans="1:58" ht="15" customHeight="1" x14ac:dyDescent="0.3">
      <c r="A254" s="141">
        <v>253</v>
      </c>
      <c r="B254" s="39" t="s">
        <v>1177</v>
      </c>
      <c r="C254" s="95" t="s">
        <v>1177</v>
      </c>
      <c r="D254" s="95" t="s">
        <v>1177</v>
      </c>
      <c r="E254" s="95" t="s">
        <v>1177</v>
      </c>
      <c r="F254" s="95" t="s">
        <v>1177</v>
      </c>
      <c r="G254" s="95" t="s">
        <v>1177</v>
      </c>
      <c r="H254" s="95" t="s">
        <v>1177</v>
      </c>
      <c r="I254" s="95" t="s">
        <v>1177</v>
      </c>
      <c r="J254" s="95" t="s">
        <v>1177</v>
      </c>
      <c r="K254" s="95" t="s">
        <v>1177</v>
      </c>
      <c r="L254" s="95" t="s">
        <v>1177</v>
      </c>
      <c r="M254" s="95" t="s">
        <v>1177</v>
      </c>
      <c r="N254" s="95" t="s">
        <v>1177</v>
      </c>
      <c r="O254" s="95" t="s">
        <v>1177</v>
      </c>
      <c r="P254" s="95" t="s">
        <v>1177</v>
      </c>
      <c r="Q254" s="95" t="s">
        <v>1177</v>
      </c>
      <c r="R254" s="95" t="s">
        <v>1177</v>
      </c>
      <c r="S254" s="95" t="s">
        <v>1177</v>
      </c>
      <c r="T254" s="25" t="s">
        <v>516</v>
      </c>
      <c r="U254" s="102" t="s">
        <v>1229</v>
      </c>
      <c r="V254" s="102" t="s">
        <v>1229</v>
      </c>
      <c r="W254" s="102" t="s">
        <v>1229</v>
      </c>
      <c r="X254" s="102" t="s">
        <v>1229</v>
      </c>
      <c r="Y254" s="103" t="s">
        <v>1236</v>
      </c>
      <c r="Z254" s="10" t="s">
        <v>517</v>
      </c>
      <c r="AA254" s="104" t="s">
        <v>1247</v>
      </c>
      <c r="AB254" s="105" t="s">
        <v>1229</v>
      </c>
      <c r="AC254" s="105" t="s">
        <v>1229</v>
      </c>
      <c r="AD254" s="18" t="s">
        <v>63</v>
      </c>
      <c r="AI254" s="102" t="s">
        <v>1229</v>
      </c>
      <c r="AJ254" s="95" t="s">
        <v>1229</v>
      </c>
      <c r="AM254" s="36" t="s">
        <v>64</v>
      </c>
      <c r="AQ254" s="103" t="s">
        <v>1229</v>
      </c>
      <c r="AR254" s="103" t="s">
        <v>1229</v>
      </c>
      <c r="AT254" s="15" t="s">
        <v>66</v>
      </c>
      <c r="AU254" s="11" t="s">
        <v>155</v>
      </c>
      <c r="AV254" s="86" t="s">
        <v>1180</v>
      </c>
      <c r="AX254" s="11" t="s">
        <v>77</v>
      </c>
      <c r="AY254" s="11" t="s">
        <v>60</v>
      </c>
      <c r="AZ254" s="11" t="s">
        <v>518</v>
      </c>
      <c r="BA254" s="11">
        <v>585266041</v>
      </c>
      <c r="BC254" s="12">
        <v>45960.581156208347</v>
      </c>
      <c r="BD254" s="12">
        <v>45960.59730352617</v>
      </c>
      <c r="BE254" s="12">
        <v>45960.597159002653</v>
      </c>
    </row>
    <row r="255" spans="1:58" ht="15" customHeight="1" x14ac:dyDescent="0.3">
      <c r="A255" s="141">
        <v>254</v>
      </c>
      <c r="B255" s="39" t="s">
        <v>1177</v>
      </c>
      <c r="C255" s="95" t="s">
        <v>1177</v>
      </c>
      <c r="D255" s="95" t="s">
        <v>1177</v>
      </c>
      <c r="E255" s="95" t="s">
        <v>1177</v>
      </c>
      <c r="F255" s="95" t="s">
        <v>1177</v>
      </c>
      <c r="G255" s="95" t="s">
        <v>1177</v>
      </c>
      <c r="H255" s="95" t="s">
        <v>1177</v>
      </c>
      <c r="I255" s="95" t="s">
        <v>1177</v>
      </c>
      <c r="J255" s="95" t="s">
        <v>1177</v>
      </c>
      <c r="K255" s="95" t="s">
        <v>1177</v>
      </c>
      <c r="L255" s="95" t="s">
        <v>1177</v>
      </c>
      <c r="M255" s="95" t="s">
        <v>1177</v>
      </c>
      <c r="N255" s="95" t="s">
        <v>1177</v>
      </c>
      <c r="O255" s="95" t="s">
        <v>1177</v>
      </c>
      <c r="P255" s="95" t="s">
        <v>1177</v>
      </c>
      <c r="Q255" s="95" t="s">
        <v>1177</v>
      </c>
      <c r="R255" s="95" t="s">
        <v>1177</v>
      </c>
      <c r="S255" s="95" t="s">
        <v>1177</v>
      </c>
      <c r="T255" s="25" t="s">
        <v>519</v>
      </c>
      <c r="U255" s="102" t="s">
        <v>1229</v>
      </c>
      <c r="V255" s="102" t="s">
        <v>1229</v>
      </c>
      <c r="W255" s="102" t="s">
        <v>1229</v>
      </c>
      <c r="X255" s="102" t="s">
        <v>1229</v>
      </c>
      <c r="Y255" s="103" t="s">
        <v>1236</v>
      </c>
      <c r="Z255" s="10" t="s">
        <v>520</v>
      </c>
      <c r="AA255" s="104" t="s">
        <v>1243</v>
      </c>
      <c r="AB255" s="105" t="s">
        <v>1229</v>
      </c>
      <c r="AC255" s="105" t="s">
        <v>1229</v>
      </c>
      <c r="AD255" s="18" t="s">
        <v>63</v>
      </c>
      <c r="AI255" s="102" t="s">
        <v>1231</v>
      </c>
      <c r="AJ255" s="95" t="s">
        <v>1229</v>
      </c>
      <c r="AM255" s="36" t="s">
        <v>64</v>
      </c>
      <c r="AQ255" s="103" t="s">
        <v>1229</v>
      </c>
      <c r="AR255" s="103" t="s">
        <v>1229</v>
      </c>
      <c r="AT255" s="15" t="s">
        <v>66</v>
      </c>
      <c r="AU255" s="11" t="s">
        <v>155</v>
      </c>
      <c r="AV255" s="86" t="s">
        <v>1180</v>
      </c>
      <c r="AX255" s="11" t="s">
        <v>77</v>
      </c>
      <c r="AY255" s="11" t="s">
        <v>60</v>
      </c>
      <c r="AZ255" s="11" t="s">
        <v>521</v>
      </c>
      <c r="BA255" s="11">
        <v>500232640</v>
      </c>
      <c r="BC255" s="12">
        <v>45960.581103467201</v>
      </c>
      <c r="BD255" s="12">
        <v>45960.599483204001</v>
      </c>
      <c r="BE255" s="12">
        <v>45960.599276984212</v>
      </c>
    </row>
    <row r="256" spans="1:58" ht="15" customHeight="1" x14ac:dyDescent="0.3">
      <c r="A256" s="141">
        <v>255</v>
      </c>
      <c r="B256" s="39" t="s">
        <v>1177</v>
      </c>
      <c r="C256" s="95" t="s">
        <v>1177</v>
      </c>
      <c r="D256" s="95" t="s">
        <v>1177</v>
      </c>
      <c r="E256" s="95" t="s">
        <v>1177</v>
      </c>
      <c r="F256" s="95" t="s">
        <v>1177</v>
      </c>
      <c r="G256" s="95" t="s">
        <v>1177</v>
      </c>
      <c r="H256" s="95" t="s">
        <v>1177</v>
      </c>
      <c r="I256" s="95" t="s">
        <v>1177</v>
      </c>
      <c r="J256" s="95" t="s">
        <v>1177</v>
      </c>
      <c r="K256" s="95" t="s">
        <v>1177</v>
      </c>
      <c r="L256" s="95" t="s">
        <v>1177</v>
      </c>
      <c r="M256" s="95" t="s">
        <v>1177</v>
      </c>
      <c r="N256" s="95" t="s">
        <v>1177</v>
      </c>
      <c r="O256" s="95" t="s">
        <v>1177</v>
      </c>
      <c r="P256" s="95" t="s">
        <v>1177</v>
      </c>
      <c r="Q256" s="95" t="s">
        <v>1177</v>
      </c>
      <c r="R256" s="95" t="s">
        <v>1177</v>
      </c>
      <c r="S256" s="95" t="s">
        <v>1177</v>
      </c>
      <c r="T256" s="25" t="s">
        <v>368</v>
      </c>
      <c r="U256" s="102" t="s">
        <v>1229</v>
      </c>
      <c r="V256" s="102" t="s">
        <v>1230</v>
      </c>
      <c r="W256" s="102" t="s">
        <v>1230</v>
      </c>
      <c r="X256" s="102" t="s">
        <v>1229</v>
      </c>
      <c r="Y256" s="103" t="s">
        <v>1236</v>
      </c>
      <c r="Z256" s="10" t="s">
        <v>369</v>
      </c>
      <c r="AA256" s="104" t="s">
        <v>1247</v>
      </c>
      <c r="AB256" s="105" t="s">
        <v>1230</v>
      </c>
      <c r="AC256" s="105" t="s">
        <v>1229</v>
      </c>
      <c r="AE256" s="18" t="s">
        <v>73</v>
      </c>
      <c r="AF256" s="19" t="s">
        <v>79</v>
      </c>
      <c r="AI256" s="102" t="s">
        <v>1229</v>
      </c>
      <c r="AJ256" s="95" t="s">
        <v>1229</v>
      </c>
      <c r="AO256" s="37" t="s">
        <v>121</v>
      </c>
      <c r="AP256" s="24" t="s">
        <v>370</v>
      </c>
      <c r="AQ256" s="103" t="s">
        <v>1229</v>
      </c>
      <c r="AR256" s="103" t="s">
        <v>1229</v>
      </c>
      <c r="AS256" s="33" t="s">
        <v>371</v>
      </c>
      <c r="AT256" s="15" t="s">
        <v>66</v>
      </c>
      <c r="AU256" s="11" t="s">
        <v>155</v>
      </c>
      <c r="AV256" s="86" t="s">
        <v>1180</v>
      </c>
      <c r="AX256" s="11" t="s">
        <v>77</v>
      </c>
      <c r="AY256" s="11" t="s">
        <v>59</v>
      </c>
      <c r="AZ256" s="11" t="s">
        <v>372</v>
      </c>
      <c r="BC256" s="12">
        <v>45960.58159926597</v>
      </c>
      <c r="BD256" s="12">
        <v>45960.599489112952</v>
      </c>
      <c r="BE256" s="12">
        <v>45960.599217733397</v>
      </c>
    </row>
    <row r="257" spans="1:57" ht="15" customHeight="1" x14ac:dyDescent="0.3">
      <c r="A257" s="141">
        <v>256</v>
      </c>
      <c r="B257" s="39" t="s">
        <v>1177</v>
      </c>
      <c r="C257" s="95" t="s">
        <v>1177</v>
      </c>
      <c r="D257" s="95" t="s">
        <v>1177</v>
      </c>
      <c r="E257" s="95" t="s">
        <v>1177</v>
      </c>
      <c r="F257" s="95" t="s">
        <v>1177</v>
      </c>
      <c r="G257" s="95" t="s">
        <v>1177</v>
      </c>
      <c r="H257" s="95" t="s">
        <v>1177</v>
      </c>
      <c r="I257" s="95" t="s">
        <v>1177</v>
      </c>
      <c r="J257" s="95" t="s">
        <v>1177</v>
      </c>
      <c r="K257" s="95" t="s">
        <v>1177</v>
      </c>
      <c r="L257" s="95" t="s">
        <v>1177</v>
      </c>
      <c r="M257" s="95" t="s">
        <v>1177</v>
      </c>
      <c r="N257" s="95" t="s">
        <v>1177</v>
      </c>
      <c r="O257" s="95" t="s">
        <v>1177</v>
      </c>
      <c r="P257" s="95" t="s">
        <v>1177</v>
      </c>
      <c r="Q257" s="95" t="s">
        <v>1177</v>
      </c>
      <c r="R257" s="95" t="s">
        <v>1177</v>
      </c>
      <c r="S257" s="95" t="s">
        <v>1177</v>
      </c>
      <c r="T257" s="25" t="s">
        <v>219</v>
      </c>
      <c r="U257" s="102" t="s">
        <v>1229</v>
      </c>
      <c r="V257" s="102" t="s">
        <v>1230</v>
      </c>
      <c r="W257" s="102" t="s">
        <v>1229</v>
      </c>
      <c r="X257" s="102" t="s">
        <v>1229</v>
      </c>
      <c r="Y257" s="103" t="s">
        <v>1236</v>
      </c>
      <c r="Z257" s="10" t="s">
        <v>220</v>
      </c>
      <c r="AA257" s="104" t="s">
        <v>1247</v>
      </c>
      <c r="AB257" s="105" t="s">
        <v>1229</v>
      </c>
      <c r="AC257" s="105" t="s">
        <v>1229</v>
      </c>
      <c r="AD257" s="18" t="s">
        <v>63</v>
      </c>
      <c r="AI257" s="102" t="s">
        <v>1230</v>
      </c>
      <c r="AJ257" s="95" t="s">
        <v>1229</v>
      </c>
      <c r="AL257" s="7" t="s">
        <v>80</v>
      </c>
      <c r="AM257" s="36" t="s">
        <v>64</v>
      </c>
      <c r="AQ257" s="103" t="s">
        <v>1229</v>
      </c>
      <c r="AR257" s="103" t="s">
        <v>1229</v>
      </c>
      <c r="AS257" s="33" t="s">
        <v>221</v>
      </c>
      <c r="AT257" s="15" t="s">
        <v>66</v>
      </c>
      <c r="AU257" s="11" t="s">
        <v>155</v>
      </c>
      <c r="AV257" s="86" t="s">
        <v>1180</v>
      </c>
      <c r="AX257" s="11" t="s">
        <v>77</v>
      </c>
      <c r="AY257" s="11" t="s">
        <v>60</v>
      </c>
      <c r="AZ257" s="11" t="s">
        <v>222</v>
      </c>
      <c r="BA257" s="11">
        <v>706142414</v>
      </c>
      <c r="BC257" s="12">
        <v>45960.581576351658</v>
      </c>
      <c r="BD257" s="12">
        <v>45960.599600264963</v>
      </c>
      <c r="BE257" s="12">
        <v>45960.599209195163</v>
      </c>
    </row>
    <row r="258" spans="1:57" ht="15" customHeight="1" x14ac:dyDescent="0.3">
      <c r="A258" s="141">
        <v>257</v>
      </c>
      <c r="B258" s="39" t="s">
        <v>1177</v>
      </c>
      <c r="C258" s="95" t="s">
        <v>1177</v>
      </c>
      <c r="D258" s="95" t="s">
        <v>1177</v>
      </c>
      <c r="E258" s="95" t="s">
        <v>1177</v>
      </c>
      <c r="F258" s="95" t="s">
        <v>1177</v>
      </c>
      <c r="G258" s="95" t="s">
        <v>1177</v>
      </c>
      <c r="H258" s="95" t="s">
        <v>1177</v>
      </c>
      <c r="I258" s="95" t="s">
        <v>1177</v>
      </c>
      <c r="J258" s="95" t="s">
        <v>1177</v>
      </c>
      <c r="K258" s="95" t="s">
        <v>1177</v>
      </c>
      <c r="L258" s="95" t="s">
        <v>1177</v>
      </c>
      <c r="M258" s="95" t="s">
        <v>1177</v>
      </c>
      <c r="N258" s="95" t="s">
        <v>1177</v>
      </c>
      <c r="O258" s="95" t="s">
        <v>1177</v>
      </c>
      <c r="P258" s="95" t="s">
        <v>1177</v>
      </c>
      <c r="Q258" s="95" t="s">
        <v>1177</v>
      </c>
      <c r="R258" s="95" t="s">
        <v>1177</v>
      </c>
      <c r="S258" s="95" t="s">
        <v>1177</v>
      </c>
      <c r="T258" s="25" t="s">
        <v>271</v>
      </c>
      <c r="U258" s="102" t="s">
        <v>1229</v>
      </c>
      <c r="V258" s="102" t="s">
        <v>1230</v>
      </c>
      <c r="W258" s="102" t="s">
        <v>1230</v>
      </c>
      <c r="X258" s="102" t="s">
        <v>1230</v>
      </c>
      <c r="Y258" s="103" t="s">
        <v>1233</v>
      </c>
      <c r="Z258" s="10" t="s">
        <v>272</v>
      </c>
      <c r="AA258" s="104" t="s">
        <v>1247</v>
      </c>
      <c r="AB258" s="105" t="s">
        <v>1229</v>
      </c>
      <c r="AC258" s="105" t="s">
        <v>1229</v>
      </c>
      <c r="AD258" s="18" t="s">
        <v>63</v>
      </c>
      <c r="AH258" s="33" t="s">
        <v>273</v>
      </c>
      <c r="AI258" s="102" t="s">
        <v>1230</v>
      </c>
      <c r="AJ258" s="95" t="s">
        <v>1229</v>
      </c>
      <c r="AM258" s="36" t="s">
        <v>64</v>
      </c>
      <c r="AP258" s="24" t="s">
        <v>274</v>
      </c>
      <c r="AQ258" s="103" t="s">
        <v>1229</v>
      </c>
      <c r="AR258" s="103" t="s">
        <v>1229</v>
      </c>
      <c r="AS258" s="33" t="s">
        <v>275</v>
      </c>
      <c r="AT258" s="15" t="s">
        <v>66</v>
      </c>
      <c r="AU258" s="11" t="s">
        <v>155</v>
      </c>
      <c r="AV258" s="86" t="s">
        <v>1180</v>
      </c>
      <c r="AX258" s="11" t="s">
        <v>77</v>
      </c>
      <c r="AY258" s="11" t="s">
        <v>60</v>
      </c>
      <c r="AZ258" s="11" t="s">
        <v>276</v>
      </c>
      <c r="BA258" s="11">
        <v>852568133</v>
      </c>
      <c r="BC258" s="12">
        <v>45960.581262146421</v>
      </c>
      <c r="BD258" s="12">
        <v>45960.599839103648</v>
      </c>
      <c r="BE258" s="12">
        <v>45960.599389702707</v>
      </c>
    </row>
    <row r="259" spans="1:57" ht="15" customHeight="1" x14ac:dyDescent="0.3">
      <c r="A259" s="141">
        <v>258</v>
      </c>
      <c r="B259" s="39" t="s">
        <v>1177</v>
      </c>
      <c r="C259" s="95" t="s">
        <v>1177</v>
      </c>
      <c r="D259" s="95" t="s">
        <v>1177</v>
      </c>
      <c r="E259" s="95" t="s">
        <v>1177</v>
      </c>
      <c r="F259" s="95" t="s">
        <v>1177</v>
      </c>
      <c r="G259" s="95" t="s">
        <v>1177</v>
      </c>
      <c r="H259" s="95" t="s">
        <v>1177</v>
      </c>
      <c r="I259" s="95" t="s">
        <v>1177</v>
      </c>
      <c r="J259" s="95" t="s">
        <v>1177</v>
      </c>
      <c r="K259" s="95" t="s">
        <v>1177</v>
      </c>
      <c r="L259" s="95" t="s">
        <v>1177</v>
      </c>
      <c r="M259" s="95" t="s">
        <v>1178</v>
      </c>
      <c r="N259" s="95" t="s">
        <v>1177</v>
      </c>
      <c r="O259" s="95" t="s">
        <v>1177</v>
      </c>
      <c r="P259" s="95" t="s">
        <v>1177</v>
      </c>
      <c r="Q259" s="95" t="s">
        <v>1177</v>
      </c>
      <c r="R259" s="95" t="s">
        <v>1177</v>
      </c>
      <c r="S259" s="95" t="s">
        <v>1177</v>
      </c>
      <c r="T259" s="25" t="s">
        <v>373</v>
      </c>
      <c r="U259" s="102" t="s">
        <v>1229</v>
      </c>
      <c r="V259" s="102" t="s">
        <v>1231</v>
      </c>
      <c r="W259" s="102" t="s">
        <v>1230</v>
      </c>
      <c r="X259" s="102" t="s">
        <v>1230</v>
      </c>
      <c r="Y259" s="103" t="s">
        <v>1233</v>
      </c>
      <c r="Z259" s="10" t="s">
        <v>374</v>
      </c>
      <c r="AA259" s="104" t="s">
        <v>1247</v>
      </c>
      <c r="AB259" s="105" t="s">
        <v>1231</v>
      </c>
      <c r="AC259" s="105" t="s">
        <v>1229</v>
      </c>
      <c r="AG259" s="19" t="s">
        <v>121</v>
      </c>
      <c r="AH259" s="33" t="s">
        <v>375</v>
      </c>
      <c r="AI259" s="102" t="s">
        <v>1230</v>
      </c>
      <c r="AJ259" s="95" t="s">
        <v>1229</v>
      </c>
      <c r="AL259" s="7" t="s">
        <v>80</v>
      </c>
      <c r="AM259" s="36" t="s">
        <v>64</v>
      </c>
      <c r="AO259" s="37" t="s">
        <v>121</v>
      </c>
      <c r="AP259" s="24" t="s">
        <v>376</v>
      </c>
      <c r="AQ259" s="103" t="s">
        <v>1229</v>
      </c>
      <c r="AR259" s="103" t="s">
        <v>1229</v>
      </c>
      <c r="AS259" s="33" t="s">
        <v>377</v>
      </c>
      <c r="AT259" s="15" t="s">
        <v>66</v>
      </c>
      <c r="AU259" s="11" t="s">
        <v>155</v>
      </c>
      <c r="AV259" s="86" t="s">
        <v>1180</v>
      </c>
      <c r="AX259" s="11" t="s">
        <v>77</v>
      </c>
      <c r="AY259" s="11" t="s">
        <v>60</v>
      </c>
      <c r="AZ259" s="11" t="s">
        <v>378</v>
      </c>
      <c r="BA259" s="11">
        <v>196694310</v>
      </c>
      <c r="BC259" s="12">
        <v>45960.581130595987</v>
      </c>
      <c r="BD259" s="12">
        <v>45960.60009563803</v>
      </c>
      <c r="BE259" s="12">
        <v>45960.599835748857</v>
      </c>
    </row>
    <row r="260" spans="1:57" ht="15" customHeight="1" x14ac:dyDescent="0.3">
      <c r="A260" s="141">
        <v>259</v>
      </c>
      <c r="B260" s="39" t="s">
        <v>1177</v>
      </c>
      <c r="C260" s="95" t="s">
        <v>1177</v>
      </c>
      <c r="D260" s="95" t="s">
        <v>1177</v>
      </c>
      <c r="E260" s="95" t="s">
        <v>1177</v>
      </c>
      <c r="F260" s="95" t="s">
        <v>1177</v>
      </c>
      <c r="G260" s="95" t="s">
        <v>1177</v>
      </c>
      <c r="H260" s="95" t="s">
        <v>1177</v>
      </c>
      <c r="I260" s="95" t="s">
        <v>1177</v>
      </c>
      <c r="J260" s="95" t="s">
        <v>1177</v>
      </c>
      <c r="K260" s="95" t="s">
        <v>1177</v>
      </c>
      <c r="L260" s="95" t="s">
        <v>1177</v>
      </c>
      <c r="M260" s="95" t="s">
        <v>1177</v>
      </c>
      <c r="N260" s="95" t="s">
        <v>1177</v>
      </c>
      <c r="O260" s="95" t="s">
        <v>1177</v>
      </c>
      <c r="P260" s="95" t="s">
        <v>1177</v>
      </c>
      <c r="Q260" s="95" t="s">
        <v>1177</v>
      </c>
      <c r="R260" s="95" t="s">
        <v>1177</v>
      </c>
      <c r="S260" s="95" t="s">
        <v>1177</v>
      </c>
      <c r="T260" s="25" t="s">
        <v>522</v>
      </c>
      <c r="U260" s="102" t="s">
        <v>1229</v>
      </c>
      <c r="V260" s="102" t="s">
        <v>1230</v>
      </c>
      <c r="W260" s="102" t="s">
        <v>1230</v>
      </c>
      <c r="X260" s="102" t="s">
        <v>1230</v>
      </c>
      <c r="Y260" s="103" t="s">
        <v>1236</v>
      </c>
      <c r="Z260" s="22" t="s">
        <v>523</v>
      </c>
      <c r="AA260" s="104" t="s">
        <v>1247</v>
      </c>
      <c r="AB260" s="105" t="s">
        <v>1231</v>
      </c>
      <c r="AC260" s="105" t="s">
        <v>1231</v>
      </c>
      <c r="AG260" s="19" t="s">
        <v>121</v>
      </c>
      <c r="AH260" s="34" t="s">
        <v>524</v>
      </c>
      <c r="AI260" s="102" t="s">
        <v>1231</v>
      </c>
      <c r="AJ260" s="95" t="s">
        <v>1231</v>
      </c>
      <c r="AN260" s="7" t="s">
        <v>61</v>
      </c>
      <c r="AP260" s="24" t="s">
        <v>525</v>
      </c>
      <c r="AQ260" s="103" t="s">
        <v>1231</v>
      </c>
      <c r="AR260" s="103" t="s">
        <v>1231</v>
      </c>
      <c r="AT260" s="15" t="s">
        <v>66</v>
      </c>
      <c r="AU260" s="11" t="s">
        <v>155</v>
      </c>
      <c r="AV260" s="86" t="s">
        <v>1180</v>
      </c>
      <c r="AX260" s="11" t="s">
        <v>77</v>
      </c>
      <c r="AY260" s="11" t="s">
        <v>60</v>
      </c>
      <c r="AZ260" s="11" t="s">
        <v>526</v>
      </c>
      <c r="BA260" s="11">
        <v>56296526</v>
      </c>
      <c r="BC260" s="12">
        <v>45960.58136707321</v>
      </c>
      <c r="BD260" s="12">
        <v>45960.600545970403</v>
      </c>
      <c r="BE260" s="12">
        <v>45960.600231240038</v>
      </c>
    </row>
    <row r="261" spans="1:57" ht="15" customHeight="1" x14ac:dyDescent="0.3">
      <c r="A261" s="141">
        <v>260</v>
      </c>
      <c r="B261" s="39" t="s">
        <v>1177</v>
      </c>
      <c r="C261" s="95" t="s">
        <v>1177</v>
      </c>
      <c r="D261" s="95" t="s">
        <v>1177</v>
      </c>
      <c r="E261" s="95" t="s">
        <v>1177</v>
      </c>
      <c r="F261" s="95" t="s">
        <v>1177</v>
      </c>
      <c r="G261" s="95" t="s">
        <v>1177</v>
      </c>
      <c r="H261" s="95" t="s">
        <v>1177</v>
      </c>
      <c r="I261" s="95" t="s">
        <v>1177</v>
      </c>
      <c r="J261" s="95" t="s">
        <v>1177</v>
      </c>
      <c r="K261" s="95" t="s">
        <v>1177</v>
      </c>
      <c r="L261" s="95" t="s">
        <v>1177</v>
      </c>
      <c r="M261" s="95" t="s">
        <v>1177</v>
      </c>
      <c r="N261" s="95" t="s">
        <v>1177</v>
      </c>
      <c r="O261" s="95" t="s">
        <v>1177</v>
      </c>
      <c r="P261" s="95" t="s">
        <v>1177</v>
      </c>
      <c r="Q261" s="95" t="s">
        <v>1177</v>
      </c>
      <c r="R261" s="95" t="s">
        <v>1177</v>
      </c>
      <c r="S261" s="95" t="s">
        <v>1177</v>
      </c>
      <c r="T261" s="27" t="s">
        <v>230</v>
      </c>
      <c r="U261" s="102" t="s">
        <v>1229</v>
      </c>
      <c r="V261" s="102" t="s">
        <v>1229</v>
      </c>
      <c r="W261" s="102" t="s">
        <v>1229</v>
      </c>
      <c r="X261" s="102" t="s">
        <v>1229</v>
      </c>
      <c r="Y261" s="103" t="s">
        <v>1236</v>
      </c>
      <c r="Z261" s="10" t="s">
        <v>231</v>
      </c>
      <c r="AA261" s="104" t="s">
        <v>1243</v>
      </c>
      <c r="AB261" s="105" t="s">
        <v>1231</v>
      </c>
      <c r="AC261" s="105" t="s">
        <v>1229</v>
      </c>
      <c r="AE261" s="18" t="s">
        <v>73</v>
      </c>
      <c r="AF261" s="19" t="s">
        <v>79</v>
      </c>
      <c r="AI261" s="102" t="s">
        <v>1230</v>
      </c>
      <c r="AJ261" s="95" t="s">
        <v>1229</v>
      </c>
      <c r="AM261" s="36" t="s">
        <v>64</v>
      </c>
      <c r="AQ261" s="103" t="s">
        <v>1229</v>
      </c>
      <c r="AR261" s="103" t="s">
        <v>1229</v>
      </c>
      <c r="AS261" s="33" t="s">
        <v>232</v>
      </c>
      <c r="AT261" s="15" t="s">
        <v>66</v>
      </c>
      <c r="AU261" s="11" t="s">
        <v>155</v>
      </c>
      <c r="AV261" s="86" t="s">
        <v>1180</v>
      </c>
      <c r="AX261" s="11" t="s">
        <v>77</v>
      </c>
      <c r="AY261" s="11" t="s">
        <v>60</v>
      </c>
      <c r="AZ261" s="11" t="s">
        <v>233</v>
      </c>
      <c r="BA261" s="11">
        <v>936584572</v>
      </c>
      <c r="BC261" s="12">
        <v>45960.581354711459</v>
      </c>
      <c r="BD261" s="12">
        <v>45960.600702737873</v>
      </c>
      <c r="BE261" s="12">
        <v>45960.600501900321</v>
      </c>
    </row>
    <row r="262" spans="1:57" ht="15" customHeight="1" x14ac:dyDescent="0.3">
      <c r="A262" s="141">
        <v>261</v>
      </c>
      <c r="B262" s="39" t="s">
        <v>1177</v>
      </c>
      <c r="C262" s="95" t="s">
        <v>1177</v>
      </c>
      <c r="D262" s="95" t="s">
        <v>1177</v>
      </c>
      <c r="E262" s="95" t="s">
        <v>1177</v>
      </c>
      <c r="F262" s="95" t="s">
        <v>1177</v>
      </c>
      <c r="G262" s="95" t="s">
        <v>1177</v>
      </c>
      <c r="H262" s="95" t="s">
        <v>1177</v>
      </c>
      <c r="I262" s="95" t="s">
        <v>1177</v>
      </c>
      <c r="J262" s="95" t="s">
        <v>1177</v>
      </c>
      <c r="K262" s="95" t="s">
        <v>1179</v>
      </c>
      <c r="L262" s="95" t="s">
        <v>1177</v>
      </c>
      <c r="M262" s="95" t="s">
        <v>1177</v>
      </c>
      <c r="N262" s="95" t="s">
        <v>1177</v>
      </c>
      <c r="O262" s="95" t="s">
        <v>1177</v>
      </c>
      <c r="P262" s="95" t="s">
        <v>1177</v>
      </c>
      <c r="Q262" s="95" t="s">
        <v>1177</v>
      </c>
      <c r="R262" s="95" t="s">
        <v>1179</v>
      </c>
      <c r="S262" s="95" t="s">
        <v>1177</v>
      </c>
      <c r="T262" s="25" t="s">
        <v>527</v>
      </c>
      <c r="U262" s="102" t="s">
        <v>1229</v>
      </c>
      <c r="V262" s="102" t="s">
        <v>1230</v>
      </c>
      <c r="W262" s="102" t="s">
        <v>1229</v>
      </c>
      <c r="X262" s="102" t="s">
        <v>1230</v>
      </c>
      <c r="Y262" s="103" t="s">
        <v>1236</v>
      </c>
      <c r="Z262" s="10" t="s">
        <v>528</v>
      </c>
      <c r="AA262" s="104" t="s">
        <v>1247</v>
      </c>
      <c r="AB262" s="105" t="s">
        <v>1229</v>
      </c>
      <c r="AC262" s="105" t="s">
        <v>1229</v>
      </c>
      <c r="AF262" s="19" t="s">
        <v>79</v>
      </c>
      <c r="AI262" s="102" t="s">
        <v>1230</v>
      </c>
      <c r="AJ262" s="95" t="s">
        <v>1229</v>
      </c>
      <c r="AL262" s="7" t="s">
        <v>80</v>
      </c>
      <c r="AQ262" s="103" t="s">
        <v>1229</v>
      </c>
      <c r="AR262" s="103" t="s">
        <v>1229</v>
      </c>
      <c r="AT262" s="15" t="s">
        <v>66</v>
      </c>
      <c r="AU262" s="11" t="s">
        <v>155</v>
      </c>
      <c r="AV262" s="86" t="s">
        <v>1180</v>
      </c>
      <c r="AX262" s="11" t="s">
        <v>77</v>
      </c>
      <c r="AY262" s="11" t="s">
        <v>59</v>
      </c>
      <c r="AZ262" s="11" t="s">
        <v>529</v>
      </c>
      <c r="BC262" s="12">
        <v>45960.582519835429</v>
      </c>
      <c r="BD262" s="12">
        <v>45960.600742488932</v>
      </c>
      <c r="BE262" s="12">
        <v>45960.600540118037</v>
      </c>
    </row>
    <row r="263" spans="1:57" ht="15" customHeight="1" x14ac:dyDescent="0.3">
      <c r="A263" s="141">
        <v>262</v>
      </c>
      <c r="B263" s="39" t="s">
        <v>1177</v>
      </c>
      <c r="C263" s="95" t="s">
        <v>1177</v>
      </c>
      <c r="D263" s="95" t="s">
        <v>1177</v>
      </c>
      <c r="E263" s="95" t="s">
        <v>1177</v>
      </c>
      <c r="F263" s="95" t="s">
        <v>1177</v>
      </c>
      <c r="G263" s="95" t="s">
        <v>1177</v>
      </c>
      <c r="H263" s="95" t="s">
        <v>1177</v>
      </c>
      <c r="I263" s="95" t="s">
        <v>1177</v>
      </c>
      <c r="J263" s="95" t="s">
        <v>1179</v>
      </c>
      <c r="K263" s="95" t="s">
        <v>1177</v>
      </c>
      <c r="L263" s="95" t="s">
        <v>1177</v>
      </c>
      <c r="M263" s="95" t="s">
        <v>1177</v>
      </c>
      <c r="N263" s="95" t="s">
        <v>1177</v>
      </c>
      <c r="O263" s="95" t="s">
        <v>1177</v>
      </c>
      <c r="P263" s="95" t="s">
        <v>1177</v>
      </c>
      <c r="Q263" s="95" t="s">
        <v>1177</v>
      </c>
      <c r="R263" s="95" t="s">
        <v>1177</v>
      </c>
      <c r="S263" s="95" t="s">
        <v>1177</v>
      </c>
      <c r="T263" s="25" t="s">
        <v>530</v>
      </c>
      <c r="U263" s="102" t="s">
        <v>1229</v>
      </c>
      <c r="V263" s="102" t="s">
        <v>1231</v>
      </c>
      <c r="W263" s="102" t="s">
        <v>1229</v>
      </c>
      <c r="X263" s="102" t="s">
        <v>1229</v>
      </c>
      <c r="Y263" s="103" t="s">
        <v>1233</v>
      </c>
      <c r="Z263" s="10" t="s">
        <v>531</v>
      </c>
      <c r="AA263" s="104" t="s">
        <v>1243</v>
      </c>
      <c r="AB263" s="105" t="s">
        <v>1229</v>
      </c>
      <c r="AC263" s="105" t="s">
        <v>1229</v>
      </c>
      <c r="AD263" s="18" t="s">
        <v>63</v>
      </c>
      <c r="AI263" s="102" t="s">
        <v>1231</v>
      </c>
      <c r="AJ263" s="95" t="s">
        <v>1229</v>
      </c>
      <c r="AM263" s="36" t="s">
        <v>64</v>
      </c>
      <c r="AO263" s="37" t="s">
        <v>121</v>
      </c>
      <c r="AP263" s="24" t="s">
        <v>532</v>
      </c>
      <c r="AQ263" s="103" t="s">
        <v>1229</v>
      </c>
      <c r="AR263" s="103" t="s">
        <v>1229</v>
      </c>
      <c r="AT263" s="15" t="s">
        <v>66</v>
      </c>
      <c r="AU263" s="11" t="s">
        <v>155</v>
      </c>
      <c r="AV263" s="86" t="s">
        <v>1180</v>
      </c>
      <c r="AX263" s="11" t="s">
        <v>77</v>
      </c>
      <c r="AY263" s="11" t="s">
        <v>60</v>
      </c>
      <c r="AZ263" s="11" t="s">
        <v>533</v>
      </c>
      <c r="BA263" s="11">
        <v>655301583</v>
      </c>
      <c r="BC263" s="12">
        <v>45960.581147917394</v>
      </c>
      <c r="BD263" s="12">
        <v>45960.60175076111</v>
      </c>
      <c r="BE263" s="12">
        <v>45960.601638176988</v>
      </c>
    </row>
    <row r="264" spans="1:57" ht="15" customHeight="1" x14ac:dyDescent="0.3">
      <c r="A264" s="141">
        <v>263</v>
      </c>
      <c r="B264" s="39" t="s">
        <v>1177</v>
      </c>
      <c r="C264" s="95" t="s">
        <v>1177</v>
      </c>
      <c r="D264" s="95" t="s">
        <v>1177</v>
      </c>
      <c r="E264" s="95" t="s">
        <v>1177</v>
      </c>
      <c r="F264" s="95" t="s">
        <v>1177</v>
      </c>
      <c r="G264" s="95" t="s">
        <v>1177</v>
      </c>
      <c r="H264" s="95" t="s">
        <v>1177</v>
      </c>
      <c r="I264" s="95" t="s">
        <v>1177</v>
      </c>
      <c r="J264" s="95" t="s">
        <v>1177</v>
      </c>
      <c r="K264" s="95" t="s">
        <v>1177</v>
      </c>
      <c r="L264" s="95" t="s">
        <v>1177</v>
      </c>
      <c r="M264" s="95" t="s">
        <v>1177</v>
      </c>
      <c r="N264" s="95" t="s">
        <v>1177</v>
      </c>
      <c r="O264" s="95" t="s">
        <v>1177</v>
      </c>
      <c r="P264" s="95" t="s">
        <v>1177</v>
      </c>
      <c r="Q264" s="95" t="s">
        <v>1177</v>
      </c>
      <c r="R264" s="95" t="s">
        <v>1177</v>
      </c>
      <c r="S264" s="95" t="s">
        <v>1177</v>
      </c>
      <c r="T264" s="25" t="s">
        <v>237</v>
      </c>
      <c r="U264" s="102" t="s">
        <v>1229</v>
      </c>
      <c r="V264" s="102" t="s">
        <v>1229</v>
      </c>
      <c r="W264" s="102" t="s">
        <v>1230</v>
      </c>
      <c r="X264" s="102" t="s">
        <v>1230</v>
      </c>
      <c r="Y264" s="103" t="s">
        <v>1236</v>
      </c>
      <c r="Z264" s="10" t="s">
        <v>238</v>
      </c>
      <c r="AA264" s="104" t="s">
        <v>1247</v>
      </c>
      <c r="AB264" s="105" t="s">
        <v>1231</v>
      </c>
      <c r="AC264" s="105" t="s">
        <v>1229</v>
      </c>
      <c r="AD264" s="18" t="s">
        <v>63</v>
      </c>
      <c r="AI264" s="102" t="s">
        <v>1231</v>
      </c>
      <c r="AJ264" s="95" t="s">
        <v>1229</v>
      </c>
      <c r="AL264" s="7" t="s">
        <v>80</v>
      </c>
      <c r="AQ264" s="103" t="s">
        <v>1229</v>
      </c>
      <c r="AR264" s="103" t="s">
        <v>1231</v>
      </c>
      <c r="AS264" s="33" t="s">
        <v>239</v>
      </c>
      <c r="AT264" s="15" t="s">
        <v>66</v>
      </c>
      <c r="AU264" s="11" t="s">
        <v>155</v>
      </c>
      <c r="AV264" s="86" t="s">
        <v>1180</v>
      </c>
      <c r="AX264" s="11" t="s">
        <v>160</v>
      </c>
      <c r="AY264" s="11" t="s">
        <v>60</v>
      </c>
      <c r="AZ264" s="11" t="s">
        <v>240</v>
      </c>
      <c r="BA264" s="11">
        <v>122637962</v>
      </c>
      <c r="BC264" s="12">
        <v>45960.581258693819</v>
      </c>
      <c r="BD264" s="12">
        <v>45960.601859898743</v>
      </c>
      <c r="BE264" s="12">
        <v>45960.601672607918</v>
      </c>
    </row>
    <row r="265" spans="1:57" ht="15" customHeight="1" x14ac:dyDescent="0.3">
      <c r="A265" s="141">
        <v>264</v>
      </c>
      <c r="B265" s="39" t="s">
        <v>1177</v>
      </c>
      <c r="C265" s="95" t="s">
        <v>1177</v>
      </c>
      <c r="D265" s="95" t="s">
        <v>1177</v>
      </c>
      <c r="E265" s="95" t="s">
        <v>1177</v>
      </c>
      <c r="F265" s="95" t="s">
        <v>1177</v>
      </c>
      <c r="G265" s="95" t="s">
        <v>1177</v>
      </c>
      <c r="H265" s="95" t="s">
        <v>1177</v>
      </c>
      <c r="I265" s="95" t="s">
        <v>1177</v>
      </c>
      <c r="J265" s="95" t="s">
        <v>1177</v>
      </c>
      <c r="K265" s="95" t="s">
        <v>1177</v>
      </c>
      <c r="L265" s="95" t="s">
        <v>1177</v>
      </c>
      <c r="M265" s="95" t="s">
        <v>1177</v>
      </c>
      <c r="N265" s="95" t="s">
        <v>1177</v>
      </c>
      <c r="O265" s="95" t="s">
        <v>1177</v>
      </c>
      <c r="P265" s="95" t="s">
        <v>1177</v>
      </c>
      <c r="Q265" s="95" t="s">
        <v>1177</v>
      </c>
      <c r="R265" s="95" t="s">
        <v>1177</v>
      </c>
      <c r="S265" s="95" t="s">
        <v>1177</v>
      </c>
      <c r="T265" s="25" t="s">
        <v>171</v>
      </c>
      <c r="U265" s="102" t="s">
        <v>1229</v>
      </c>
      <c r="V265" s="102" t="s">
        <v>1229</v>
      </c>
      <c r="W265" s="102" t="s">
        <v>1231</v>
      </c>
      <c r="X265" s="102" t="s">
        <v>1229</v>
      </c>
      <c r="Y265" s="103" t="s">
        <v>1236</v>
      </c>
      <c r="Z265" s="10" t="s">
        <v>172</v>
      </c>
      <c r="AA265" s="104" t="s">
        <v>1246</v>
      </c>
      <c r="AB265" s="105" t="s">
        <v>1229</v>
      </c>
      <c r="AC265" s="105" t="s">
        <v>1229</v>
      </c>
      <c r="AG265" s="19" t="s">
        <v>121</v>
      </c>
      <c r="AH265" s="33" t="s">
        <v>173</v>
      </c>
      <c r="AI265" s="102" t="s">
        <v>1229</v>
      </c>
      <c r="AJ265" s="95" t="s">
        <v>1230</v>
      </c>
      <c r="AK265" s="7" t="s">
        <v>99</v>
      </c>
      <c r="AM265" s="36" t="s">
        <v>64</v>
      </c>
      <c r="AO265" s="37" t="s">
        <v>121</v>
      </c>
      <c r="AP265" s="24" t="s">
        <v>174</v>
      </c>
      <c r="AQ265" s="103" t="s">
        <v>1229</v>
      </c>
      <c r="AR265" s="103" t="s">
        <v>1229</v>
      </c>
      <c r="AS265" s="33" t="s">
        <v>175</v>
      </c>
      <c r="AT265" s="15" t="s">
        <v>66</v>
      </c>
      <c r="AU265" s="11" t="s">
        <v>155</v>
      </c>
      <c r="AV265" s="86" t="s">
        <v>1180</v>
      </c>
      <c r="AX265" s="11" t="s">
        <v>77</v>
      </c>
      <c r="AY265" s="11" t="s">
        <v>60</v>
      </c>
      <c r="AZ265" s="11" t="s">
        <v>176</v>
      </c>
      <c r="BA265" s="11">
        <v>38193083</v>
      </c>
      <c r="BC265" s="12">
        <v>45960.581117494759</v>
      </c>
      <c r="BD265" s="12">
        <v>45960.601946340859</v>
      </c>
      <c r="BE265" s="12">
        <v>45960.60173849389</v>
      </c>
    </row>
    <row r="266" spans="1:57" ht="15" customHeight="1" x14ac:dyDescent="0.3">
      <c r="A266" s="141">
        <v>265</v>
      </c>
      <c r="B266" s="39" t="s">
        <v>1177</v>
      </c>
      <c r="C266" s="95" t="s">
        <v>1177</v>
      </c>
      <c r="D266" s="95" t="s">
        <v>1177</v>
      </c>
      <c r="E266" s="95" t="s">
        <v>1177</v>
      </c>
      <c r="F266" s="95" t="s">
        <v>1177</v>
      </c>
      <c r="G266" s="95" t="s">
        <v>1177</v>
      </c>
      <c r="H266" s="95" t="s">
        <v>1177</v>
      </c>
      <c r="I266" s="95" t="s">
        <v>1177</v>
      </c>
      <c r="J266" s="95" t="s">
        <v>1177</v>
      </c>
      <c r="K266" s="95" t="s">
        <v>1177</v>
      </c>
      <c r="L266" s="95" t="s">
        <v>1177</v>
      </c>
      <c r="M266" s="95" t="s">
        <v>1177</v>
      </c>
      <c r="N266" s="95" t="s">
        <v>1177</v>
      </c>
      <c r="O266" s="95" t="s">
        <v>1177</v>
      </c>
      <c r="P266" s="95" t="s">
        <v>1177</v>
      </c>
      <c r="Q266" s="95" t="s">
        <v>1177</v>
      </c>
      <c r="R266" s="95" t="s">
        <v>1177</v>
      </c>
      <c r="S266" s="95" t="s">
        <v>1177</v>
      </c>
      <c r="U266" s="102" t="s">
        <v>1229</v>
      </c>
      <c r="V266" s="102" t="s">
        <v>1229</v>
      </c>
      <c r="W266" s="102" t="s">
        <v>1231</v>
      </c>
      <c r="X266" s="102" t="s">
        <v>1231</v>
      </c>
      <c r="Y266" s="103" t="s">
        <v>1234</v>
      </c>
      <c r="AA266" s="104" t="s">
        <v>1244</v>
      </c>
      <c r="AB266" s="105" t="s">
        <v>1229</v>
      </c>
      <c r="AC266" s="105" t="s">
        <v>1229</v>
      </c>
      <c r="AD266" s="18" t="s">
        <v>63</v>
      </c>
      <c r="AI266" s="102" t="s">
        <v>1231</v>
      </c>
      <c r="AJ266" s="95" t="s">
        <v>1229</v>
      </c>
      <c r="AK266" s="7" t="s">
        <v>99</v>
      </c>
      <c r="AQ266" s="103" t="s">
        <v>1229</v>
      </c>
      <c r="AR266" s="103" t="s">
        <v>1229</v>
      </c>
      <c r="AT266" s="15" t="s">
        <v>66</v>
      </c>
      <c r="AU266" s="11" t="s">
        <v>155</v>
      </c>
      <c r="AV266" s="86" t="s">
        <v>1180</v>
      </c>
      <c r="AX266" s="11" t="s">
        <v>77</v>
      </c>
      <c r="AY266" s="11" t="s">
        <v>60</v>
      </c>
      <c r="AZ266" s="11" t="s">
        <v>534</v>
      </c>
      <c r="BA266" s="11">
        <v>246364693</v>
      </c>
      <c r="BC266" s="12">
        <v>45960.609790094757</v>
      </c>
      <c r="BD266" s="12">
        <v>45960.619202721253</v>
      </c>
      <c r="BE266" s="12">
        <v>45960.619093798086</v>
      </c>
    </row>
    <row r="267" spans="1:57" ht="15" customHeight="1" x14ac:dyDescent="0.3">
      <c r="A267" s="141">
        <v>266</v>
      </c>
      <c r="B267" s="39" t="s">
        <v>1177</v>
      </c>
      <c r="C267" s="95" t="s">
        <v>1177</v>
      </c>
      <c r="D267" s="95" t="s">
        <v>1177</v>
      </c>
      <c r="E267" s="95" t="s">
        <v>1177</v>
      </c>
      <c r="F267" s="95" t="s">
        <v>1177</v>
      </c>
      <c r="G267" s="95" t="s">
        <v>1177</v>
      </c>
      <c r="H267" s="95" t="s">
        <v>1177</v>
      </c>
      <c r="I267" s="95" t="s">
        <v>1177</v>
      </c>
      <c r="J267" s="95" t="s">
        <v>1177</v>
      </c>
      <c r="K267" s="95" t="s">
        <v>1177</v>
      </c>
      <c r="L267" s="95" t="s">
        <v>1177</v>
      </c>
      <c r="M267" s="95" t="s">
        <v>1177</v>
      </c>
      <c r="N267" s="95" t="s">
        <v>1177</v>
      </c>
      <c r="O267" s="95" t="s">
        <v>1177</v>
      </c>
      <c r="P267" s="95" t="s">
        <v>1177</v>
      </c>
      <c r="Q267" s="95" t="s">
        <v>1177</v>
      </c>
      <c r="R267" s="95" t="s">
        <v>1177</v>
      </c>
      <c r="S267" s="95" t="s">
        <v>1177</v>
      </c>
      <c r="U267" s="102" t="s">
        <v>1229</v>
      </c>
      <c r="V267" s="102" t="s">
        <v>1229</v>
      </c>
      <c r="W267" s="102" t="s">
        <v>1230</v>
      </c>
      <c r="X267" s="102" t="s">
        <v>1230</v>
      </c>
      <c r="Y267" s="103" t="s">
        <v>1233</v>
      </c>
      <c r="AA267" s="104" t="s">
        <v>1243</v>
      </c>
      <c r="AB267" s="105" t="s">
        <v>1229</v>
      </c>
      <c r="AC267" s="105" t="s">
        <v>1229</v>
      </c>
      <c r="AD267" s="18" t="s">
        <v>63</v>
      </c>
      <c r="AI267" s="102" t="s">
        <v>1230</v>
      </c>
      <c r="AJ267" s="95" t="s">
        <v>1229</v>
      </c>
      <c r="AP267" s="24" t="s">
        <v>535</v>
      </c>
      <c r="AQ267" s="103" t="s">
        <v>1229</v>
      </c>
      <c r="AR267" s="103" t="s">
        <v>1229</v>
      </c>
      <c r="AT267" s="15" t="s">
        <v>66</v>
      </c>
      <c r="AU267" s="11" t="s">
        <v>155</v>
      </c>
      <c r="AV267" s="86" t="s">
        <v>1180</v>
      </c>
      <c r="AX267" s="11" t="s">
        <v>77</v>
      </c>
      <c r="AY267" s="11" t="s">
        <v>59</v>
      </c>
      <c r="AZ267" s="11" t="s">
        <v>536</v>
      </c>
      <c r="BC267" s="12">
        <v>45960.609383307281</v>
      </c>
      <c r="BD267" s="12">
        <v>45960.619643502323</v>
      </c>
      <c r="BE267" s="12">
        <v>45960.619373492184</v>
      </c>
    </row>
    <row r="268" spans="1:57" ht="15" customHeight="1" x14ac:dyDescent="0.3">
      <c r="A268" s="141">
        <v>267</v>
      </c>
      <c r="B268" s="39" t="s">
        <v>1177</v>
      </c>
      <c r="C268" s="95" t="s">
        <v>1177</v>
      </c>
      <c r="D268" s="95" t="s">
        <v>1177</v>
      </c>
      <c r="E268" s="95" t="s">
        <v>1177</v>
      </c>
      <c r="F268" s="95" t="s">
        <v>1177</v>
      </c>
      <c r="G268" s="95" t="s">
        <v>1177</v>
      </c>
      <c r="H268" s="95" t="s">
        <v>1177</v>
      </c>
      <c r="I268" s="99" t="s">
        <v>1179</v>
      </c>
      <c r="J268" s="95" t="s">
        <v>1179</v>
      </c>
      <c r="K268" s="95" t="s">
        <v>1177</v>
      </c>
      <c r="L268" s="95" t="s">
        <v>1177</v>
      </c>
      <c r="M268" s="95" t="s">
        <v>1178</v>
      </c>
      <c r="N268" s="95" t="s">
        <v>1193</v>
      </c>
      <c r="O268" s="95" t="s">
        <v>1177</v>
      </c>
      <c r="P268" s="95" t="s">
        <v>1177</v>
      </c>
      <c r="Q268" s="95" t="s">
        <v>1177</v>
      </c>
      <c r="R268" s="95" t="s">
        <v>1177</v>
      </c>
      <c r="S268" s="95" t="s">
        <v>1178</v>
      </c>
      <c r="U268" s="102" t="s">
        <v>1229</v>
      </c>
      <c r="V268" s="102" t="s">
        <v>1230</v>
      </c>
      <c r="W268" s="102" t="s">
        <v>1229</v>
      </c>
      <c r="X268" s="102" t="s">
        <v>1230</v>
      </c>
      <c r="Y268" s="103" t="s">
        <v>1233</v>
      </c>
      <c r="Z268" s="10" t="s">
        <v>537</v>
      </c>
      <c r="AA268" s="104" t="s">
        <v>1243</v>
      </c>
      <c r="AB268" s="105" t="s">
        <v>1230</v>
      </c>
      <c r="AC268" s="105" t="s">
        <v>1229</v>
      </c>
      <c r="AD268" s="18" t="s">
        <v>63</v>
      </c>
      <c r="AI268" s="102" t="s">
        <v>1229</v>
      </c>
      <c r="AJ268" s="95" t="s">
        <v>1229</v>
      </c>
      <c r="AN268" s="7" t="s">
        <v>61</v>
      </c>
      <c r="AQ268" s="103" t="s">
        <v>1229</v>
      </c>
      <c r="AR268" s="103" t="s">
        <v>1229</v>
      </c>
      <c r="AT268" s="15" t="s">
        <v>66</v>
      </c>
      <c r="AU268" s="11" t="s">
        <v>155</v>
      </c>
      <c r="AV268" s="86" t="s">
        <v>1180</v>
      </c>
      <c r="AX268" s="11" t="s">
        <v>77</v>
      </c>
      <c r="AY268" s="11" t="s">
        <v>60</v>
      </c>
      <c r="AZ268" s="11" t="s">
        <v>538</v>
      </c>
      <c r="BA268" s="11">
        <v>936221197</v>
      </c>
      <c r="BC268" s="12">
        <v>45960.612260063463</v>
      </c>
      <c r="BD268" s="12">
        <v>45960.619973520414</v>
      </c>
      <c r="BE268" s="12">
        <v>45960.619752687468</v>
      </c>
    </row>
    <row r="269" spans="1:57" ht="15" customHeight="1" x14ac:dyDescent="0.3">
      <c r="A269" s="141">
        <v>268</v>
      </c>
      <c r="B269" s="39" t="s">
        <v>1177</v>
      </c>
      <c r="C269" s="95" t="s">
        <v>1177</v>
      </c>
      <c r="D269" s="95" t="s">
        <v>1177</v>
      </c>
      <c r="E269" s="95" t="s">
        <v>1177</v>
      </c>
      <c r="F269" s="95" t="s">
        <v>1177</v>
      </c>
      <c r="G269" s="95" t="s">
        <v>1179</v>
      </c>
      <c r="H269" s="95" t="s">
        <v>1177</v>
      </c>
      <c r="I269" s="95" t="s">
        <v>1177</v>
      </c>
      <c r="J269" s="95" t="s">
        <v>1177</v>
      </c>
      <c r="K269" s="95" t="s">
        <v>1177</v>
      </c>
      <c r="L269" s="95" t="s">
        <v>1177</v>
      </c>
      <c r="M269" s="95" t="s">
        <v>1177</v>
      </c>
      <c r="N269" s="95" t="s">
        <v>1177</v>
      </c>
      <c r="O269" s="95" t="s">
        <v>1177</v>
      </c>
      <c r="P269" s="95" t="s">
        <v>1177</v>
      </c>
      <c r="Q269" s="95" t="s">
        <v>1177</v>
      </c>
      <c r="R269" s="95" t="s">
        <v>1177</v>
      </c>
      <c r="S269" s="95" t="s">
        <v>1177</v>
      </c>
      <c r="T269" s="27" t="s">
        <v>104</v>
      </c>
      <c r="U269" s="102" t="s">
        <v>1229</v>
      </c>
      <c r="V269" s="102" t="s">
        <v>1230</v>
      </c>
      <c r="W269" s="102" t="s">
        <v>1230</v>
      </c>
      <c r="X269" s="102" t="s">
        <v>1229</v>
      </c>
      <c r="Y269" s="103" t="s">
        <v>1233</v>
      </c>
      <c r="Z269" s="10" t="s">
        <v>143</v>
      </c>
      <c r="AA269" s="104" t="s">
        <v>1243</v>
      </c>
      <c r="AB269" s="105" t="s">
        <v>1229</v>
      </c>
      <c r="AC269" s="105" t="s">
        <v>1229</v>
      </c>
      <c r="AE269" s="18" t="s">
        <v>73</v>
      </c>
      <c r="AI269" s="102" t="s">
        <v>1229</v>
      </c>
      <c r="AJ269" s="95" t="s">
        <v>1229</v>
      </c>
      <c r="AK269" s="7" t="s">
        <v>99</v>
      </c>
      <c r="AQ269" s="103" t="s">
        <v>1229</v>
      </c>
      <c r="AR269" s="103" t="s">
        <v>1229</v>
      </c>
      <c r="AT269" s="15" t="s">
        <v>66</v>
      </c>
      <c r="AU269" s="11" t="s">
        <v>139</v>
      </c>
      <c r="AV269" s="86" t="s">
        <v>1184</v>
      </c>
      <c r="AX269" s="11" t="s">
        <v>144</v>
      </c>
      <c r="AY269" s="11" t="s">
        <v>60</v>
      </c>
      <c r="AZ269" s="11" t="s">
        <v>145</v>
      </c>
      <c r="BA269" s="11">
        <v>704415224</v>
      </c>
      <c r="BC269" s="12">
        <v>45960.610589555799</v>
      </c>
      <c r="BD269" s="12">
        <v>45960.620351508856</v>
      </c>
      <c r="BE269" s="12">
        <v>45960.619756656808</v>
      </c>
    </row>
    <row r="270" spans="1:57" ht="15" customHeight="1" x14ac:dyDescent="0.3">
      <c r="A270" s="141">
        <v>269</v>
      </c>
      <c r="B270" s="39" t="s">
        <v>1177</v>
      </c>
      <c r="C270" s="95" t="s">
        <v>1177</v>
      </c>
      <c r="D270" s="95" t="s">
        <v>1177</v>
      </c>
      <c r="E270" s="95" t="s">
        <v>1177</v>
      </c>
      <c r="F270" s="95" t="s">
        <v>1177</v>
      </c>
      <c r="G270" s="95" t="s">
        <v>1177</v>
      </c>
      <c r="H270" s="95" t="s">
        <v>1177</v>
      </c>
      <c r="I270" s="95" t="s">
        <v>1177</v>
      </c>
      <c r="J270" s="95" t="s">
        <v>1177</v>
      </c>
      <c r="K270" s="95" t="s">
        <v>1177</v>
      </c>
      <c r="L270" s="95" t="s">
        <v>1177</v>
      </c>
      <c r="M270" s="95" t="s">
        <v>1177</v>
      </c>
      <c r="N270" s="95" t="s">
        <v>1177</v>
      </c>
      <c r="O270" s="95" t="s">
        <v>1177</v>
      </c>
      <c r="P270" s="95" t="s">
        <v>1177</v>
      </c>
      <c r="Q270" s="95" t="s">
        <v>1177</v>
      </c>
      <c r="R270" s="95" t="s">
        <v>1177</v>
      </c>
      <c r="S270" s="95" t="s">
        <v>1177</v>
      </c>
      <c r="U270" s="102" t="s">
        <v>1229</v>
      </c>
      <c r="V270" s="102" t="s">
        <v>1229</v>
      </c>
      <c r="W270" s="102" t="s">
        <v>1229</v>
      </c>
      <c r="X270" s="102" t="s">
        <v>1229</v>
      </c>
      <c r="Y270" s="103" t="s">
        <v>1235</v>
      </c>
      <c r="AA270" s="104" t="s">
        <v>1245</v>
      </c>
      <c r="AB270" s="105" t="s">
        <v>1229</v>
      </c>
      <c r="AC270" s="105" t="s">
        <v>1229</v>
      </c>
      <c r="AE270" s="18" t="s">
        <v>73</v>
      </c>
      <c r="AI270" s="102" t="s">
        <v>1229</v>
      </c>
      <c r="AJ270" s="95" t="s">
        <v>1229</v>
      </c>
      <c r="AL270" s="7" t="s">
        <v>80</v>
      </c>
      <c r="AQ270" s="103" t="s">
        <v>1229</v>
      </c>
      <c r="AR270" s="103" t="s">
        <v>1229</v>
      </c>
      <c r="AS270" s="83" t="s">
        <v>104</v>
      </c>
      <c r="AT270" s="15" t="s">
        <v>66</v>
      </c>
      <c r="AU270" s="11" t="s">
        <v>155</v>
      </c>
      <c r="AV270" s="86" t="s">
        <v>1180</v>
      </c>
      <c r="AX270" s="11" t="s">
        <v>109</v>
      </c>
      <c r="AY270" s="11" t="s">
        <v>59</v>
      </c>
      <c r="AZ270" s="11" t="s">
        <v>289</v>
      </c>
      <c r="BC270" s="12">
        <v>45960.609690871228</v>
      </c>
      <c r="BD270" s="12">
        <v>45960.620625002812</v>
      </c>
      <c r="BE270" s="12">
        <v>45960.620463604377</v>
      </c>
    </row>
    <row r="271" spans="1:57" ht="15" customHeight="1" x14ac:dyDescent="0.3">
      <c r="A271" s="141">
        <v>270</v>
      </c>
      <c r="B271" s="39" t="s">
        <v>1177</v>
      </c>
      <c r="C271" s="95" t="s">
        <v>1177</v>
      </c>
      <c r="D271" s="95" t="s">
        <v>1177</v>
      </c>
      <c r="E271" s="95" t="s">
        <v>1177</v>
      </c>
      <c r="F271" s="95" t="s">
        <v>1177</v>
      </c>
      <c r="G271" s="95" t="s">
        <v>1177</v>
      </c>
      <c r="H271" s="95" t="s">
        <v>1177</v>
      </c>
      <c r="I271" s="95" t="s">
        <v>1177</v>
      </c>
      <c r="J271" s="95" t="s">
        <v>1177</v>
      </c>
      <c r="K271" s="95" t="s">
        <v>1177</v>
      </c>
      <c r="L271" s="95" t="s">
        <v>1177</v>
      </c>
      <c r="M271" s="95" t="s">
        <v>1177</v>
      </c>
      <c r="N271" s="95" t="s">
        <v>1178</v>
      </c>
      <c r="O271" s="95" t="s">
        <v>1177</v>
      </c>
      <c r="P271" s="95" t="s">
        <v>1177</v>
      </c>
      <c r="Q271" s="95" t="s">
        <v>1177</v>
      </c>
      <c r="R271" s="95" t="s">
        <v>1178</v>
      </c>
      <c r="S271" s="95" t="s">
        <v>1177</v>
      </c>
      <c r="U271" s="102" t="s">
        <v>1229</v>
      </c>
      <c r="V271" s="102" t="s">
        <v>1230</v>
      </c>
      <c r="W271" s="102" t="s">
        <v>1230</v>
      </c>
      <c r="X271" s="102" t="s">
        <v>1230</v>
      </c>
      <c r="Y271" s="103" t="s">
        <v>1234</v>
      </c>
      <c r="AA271" s="104" t="s">
        <v>1243</v>
      </c>
      <c r="AB271" s="105" t="s">
        <v>1230</v>
      </c>
      <c r="AC271" s="105" t="s">
        <v>1230</v>
      </c>
      <c r="AD271" s="18" t="s">
        <v>63</v>
      </c>
      <c r="AI271" s="102" t="s">
        <v>1230</v>
      </c>
      <c r="AJ271" s="95" t="s">
        <v>1229</v>
      </c>
      <c r="AM271" s="36" t="s">
        <v>64</v>
      </c>
      <c r="AQ271" s="103" t="s">
        <v>1229</v>
      </c>
      <c r="AR271" s="103" t="s">
        <v>1229</v>
      </c>
      <c r="AT271" s="15" t="s">
        <v>66</v>
      </c>
      <c r="AU271" s="11" t="s">
        <v>155</v>
      </c>
      <c r="AV271" s="86" t="s">
        <v>1180</v>
      </c>
      <c r="AX271" s="11" t="s">
        <v>77</v>
      </c>
      <c r="AY271" s="11" t="s">
        <v>60</v>
      </c>
      <c r="AZ271" s="11" t="s">
        <v>539</v>
      </c>
      <c r="BA271" s="11">
        <v>289680955</v>
      </c>
      <c r="BC271" s="12">
        <v>45960.610534552077</v>
      </c>
      <c r="BD271" s="12">
        <v>45960.620789749293</v>
      </c>
      <c r="BE271" s="12">
        <v>45960.620686268303</v>
      </c>
    </row>
    <row r="272" spans="1:57" ht="15" customHeight="1" x14ac:dyDescent="0.3">
      <c r="A272" s="141">
        <v>271</v>
      </c>
      <c r="B272" s="95" t="s">
        <v>1177</v>
      </c>
      <c r="C272" s="95" t="s">
        <v>1177</v>
      </c>
      <c r="D272" s="95" t="s">
        <v>1177</v>
      </c>
      <c r="E272" s="95" t="s">
        <v>1177</v>
      </c>
      <c r="F272" s="95" t="s">
        <v>1179</v>
      </c>
      <c r="G272" s="95" t="s">
        <v>1177</v>
      </c>
      <c r="H272" s="95" t="s">
        <v>1177</v>
      </c>
      <c r="I272" s="95" t="s">
        <v>1177</v>
      </c>
      <c r="J272" s="95" t="s">
        <v>1177</v>
      </c>
      <c r="K272" s="95" t="s">
        <v>1177</v>
      </c>
      <c r="L272" s="95" t="s">
        <v>1177</v>
      </c>
      <c r="M272" s="95" t="s">
        <v>1177</v>
      </c>
      <c r="N272" s="95" t="s">
        <v>1177</v>
      </c>
      <c r="O272" s="95" t="s">
        <v>1177</v>
      </c>
      <c r="P272" s="95" t="s">
        <v>1177</v>
      </c>
      <c r="Q272" s="95" t="s">
        <v>1177</v>
      </c>
      <c r="R272" s="95" t="s">
        <v>1177</v>
      </c>
      <c r="S272" s="95" t="s">
        <v>1177</v>
      </c>
      <c r="T272" s="25" t="s">
        <v>540</v>
      </c>
      <c r="U272" s="102" t="s">
        <v>1230</v>
      </c>
      <c r="V272" s="102" t="s">
        <v>1232</v>
      </c>
      <c r="W272" s="102" t="s">
        <v>1230</v>
      </c>
      <c r="X272" s="102" t="s">
        <v>1229</v>
      </c>
      <c r="Y272" s="103" t="s">
        <v>1233</v>
      </c>
      <c r="Z272" s="10" t="s">
        <v>541</v>
      </c>
      <c r="AA272" s="104" t="s">
        <v>1243</v>
      </c>
      <c r="AB272" s="105" t="s">
        <v>1229</v>
      </c>
      <c r="AC272" s="105" t="s">
        <v>1229</v>
      </c>
      <c r="AF272" s="19" t="s">
        <v>79</v>
      </c>
      <c r="AI272" s="102" t="s">
        <v>1230</v>
      </c>
      <c r="AJ272" s="95" t="s">
        <v>1229</v>
      </c>
      <c r="AL272" s="7" t="s">
        <v>80</v>
      </c>
      <c r="AQ272" s="103" t="s">
        <v>1229</v>
      </c>
      <c r="AR272" s="103" t="s">
        <v>1229</v>
      </c>
      <c r="AT272" s="15" t="s">
        <v>66</v>
      </c>
      <c r="AU272" s="11" t="s">
        <v>155</v>
      </c>
      <c r="AV272" s="86" t="s">
        <v>1180</v>
      </c>
      <c r="AX272" s="11" t="s">
        <v>77</v>
      </c>
      <c r="AY272" s="11" t="s">
        <v>60</v>
      </c>
      <c r="AZ272" s="11" t="s">
        <v>542</v>
      </c>
      <c r="BA272" s="11">
        <v>631046210</v>
      </c>
      <c r="BC272" s="12">
        <v>45960.609623747987</v>
      </c>
      <c r="BD272" s="12">
        <v>45960.620818022289</v>
      </c>
      <c r="BE272" s="12">
        <v>45960.620709867093</v>
      </c>
    </row>
    <row r="273" spans="1:58" ht="15" customHeight="1" x14ac:dyDescent="0.3">
      <c r="A273" s="141">
        <v>272</v>
      </c>
      <c r="B273" s="39" t="s">
        <v>1177</v>
      </c>
      <c r="C273" s="95" t="s">
        <v>1177</v>
      </c>
      <c r="D273" s="95" t="s">
        <v>1177</v>
      </c>
      <c r="E273" s="95" t="s">
        <v>1177</v>
      </c>
      <c r="F273" s="95" t="s">
        <v>1177</v>
      </c>
      <c r="G273" s="95" t="s">
        <v>1177</v>
      </c>
      <c r="H273" s="95" t="s">
        <v>1177</v>
      </c>
      <c r="I273" s="95" t="s">
        <v>1177</v>
      </c>
      <c r="J273" s="95" t="s">
        <v>1177</v>
      </c>
      <c r="K273" s="95" t="s">
        <v>1177</v>
      </c>
      <c r="L273" s="95" t="s">
        <v>1177</v>
      </c>
      <c r="M273" s="95" t="s">
        <v>1177</v>
      </c>
      <c r="N273" s="95" t="s">
        <v>1177</v>
      </c>
      <c r="O273" s="95" t="s">
        <v>1177</v>
      </c>
      <c r="P273" s="95" t="s">
        <v>1177</v>
      </c>
      <c r="Q273" s="95" t="s">
        <v>1177</v>
      </c>
      <c r="R273" s="95" t="s">
        <v>1177</v>
      </c>
      <c r="S273" s="95" t="s">
        <v>1177</v>
      </c>
      <c r="U273" s="102" t="s">
        <v>1229</v>
      </c>
      <c r="V273" s="102" t="s">
        <v>1229</v>
      </c>
      <c r="W273" s="102" t="s">
        <v>1229</v>
      </c>
      <c r="X273" s="102" t="s">
        <v>1229</v>
      </c>
      <c r="Y273" s="103" t="s">
        <v>1236</v>
      </c>
      <c r="Z273" s="10" t="s">
        <v>543</v>
      </c>
      <c r="AA273" s="104" t="s">
        <v>1243</v>
      </c>
      <c r="AB273" s="105" t="s">
        <v>1229</v>
      </c>
      <c r="AC273" s="105" t="s">
        <v>1229</v>
      </c>
      <c r="AD273" s="18" t="s">
        <v>63</v>
      </c>
      <c r="AI273" s="102" t="s">
        <v>1229</v>
      </c>
      <c r="AJ273" s="95" t="s">
        <v>1229</v>
      </c>
      <c r="AM273" s="36" t="s">
        <v>64</v>
      </c>
      <c r="AQ273" s="103" t="s">
        <v>1229</v>
      </c>
      <c r="AR273" s="103" t="s">
        <v>1229</v>
      </c>
      <c r="AT273" s="15" t="s">
        <v>66</v>
      </c>
      <c r="AU273" s="11" t="s">
        <v>155</v>
      </c>
      <c r="AV273" s="86" t="s">
        <v>1180</v>
      </c>
      <c r="AX273" s="11" t="s">
        <v>77</v>
      </c>
      <c r="AY273" s="11" t="s">
        <v>59</v>
      </c>
      <c r="AZ273" s="11" t="s">
        <v>544</v>
      </c>
      <c r="BC273" s="12">
        <v>45960.611381211391</v>
      </c>
      <c r="BD273" s="12">
        <v>45960.620891598082</v>
      </c>
      <c r="BE273" s="12">
        <v>45960.620621547503</v>
      </c>
    </row>
    <row r="274" spans="1:58" ht="15" customHeight="1" x14ac:dyDescent="0.3">
      <c r="A274" s="141">
        <v>273</v>
      </c>
      <c r="B274" s="39" t="s">
        <v>1177</v>
      </c>
      <c r="C274" s="95" t="s">
        <v>1177</v>
      </c>
      <c r="D274" s="95" t="s">
        <v>1177</v>
      </c>
      <c r="E274" s="95" t="s">
        <v>1177</v>
      </c>
      <c r="F274" s="95" t="s">
        <v>1177</v>
      </c>
      <c r="G274" s="95" t="s">
        <v>1177</v>
      </c>
      <c r="H274" s="95" t="s">
        <v>1177</v>
      </c>
      <c r="I274" s="95" t="s">
        <v>1178</v>
      </c>
      <c r="J274" s="95" t="s">
        <v>1178</v>
      </c>
      <c r="K274" s="95" t="s">
        <v>1177</v>
      </c>
      <c r="L274" s="95" t="s">
        <v>1177</v>
      </c>
      <c r="M274" s="95" t="s">
        <v>1178</v>
      </c>
      <c r="N274" s="95" t="s">
        <v>1177</v>
      </c>
      <c r="O274" s="95" t="s">
        <v>1177</v>
      </c>
      <c r="P274" s="95" t="s">
        <v>1177</v>
      </c>
      <c r="Q274" s="95" t="s">
        <v>1178</v>
      </c>
      <c r="R274" s="95" t="s">
        <v>1177</v>
      </c>
      <c r="S274" s="95" t="s">
        <v>1178</v>
      </c>
      <c r="U274" s="102" t="s">
        <v>1229</v>
      </c>
      <c r="V274" s="102" t="s">
        <v>1231</v>
      </c>
      <c r="W274" s="102" t="s">
        <v>1229</v>
      </c>
      <c r="X274" s="102" t="s">
        <v>1231</v>
      </c>
      <c r="Y274" s="103" t="s">
        <v>1233</v>
      </c>
      <c r="AA274" s="104" t="s">
        <v>1246</v>
      </c>
      <c r="AB274" s="105" t="s">
        <v>1229</v>
      </c>
      <c r="AC274" s="105" t="s">
        <v>1231</v>
      </c>
      <c r="AD274" s="18" t="s">
        <v>63</v>
      </c>
      <c r="AF274" s="19" t="s">
        <v>79</v>
      </c>
      <c r="AI274" s="102" t="s">
        <v>1229</v>
      </c>
      <c r="AJ274" s="95" t="s">
        <v>1229</v>
      </c>
      <c r="AL274" s="7" t="s">
        <v>80</v>
      </c>
      <c r="AQ274" s="103" t="s">
        <v>1230</v>
      </c>
      <c r="AR274" s="103" t="s">
        <v>1229</v>
      </c>
      <c r="AT274" s="15" t="s">
        <v>66</v>
      </c>
      <c r="AU274" s="11" t="s">
        <v>155</v>
      </c>
      <c r="AV274" s="86" t="s">
        <v>1180</v>
      </c>
      <c r="AX274" s="11" t="s">
        <v>77</v>
      </c>
      <c r="AY274" s="11" t="s">
        <v>59</v>
      </c>
      <c r="AZ274" s="11" t="s">
        <v>545</v>
      </c>
      <c r="BC274" s="12">
        <v>45960.61059950183</v>
      </c>
      <c r="BD274" s="12">
        <v>45960.620951175362</v>
      </c>
      <c r="BE274" s="12">
        <v>45960.620786526553</v>
      </c>
    </row>
    <row r="275" spans="1:58" ht="15" customHeight="1" x14ac:dyDescent="0.3">
      <c r="A275" s="141">
        <v>274</v>
      </c>
      <c r="B275" s="39" t="s">
        <v>1177</v>
      </c>
      <c r="C275" s="95" t="s">
        <v>1177</v>
      </c>
      <c r="D275" s="95" t="s">
        <v>1177</v>
      </c>
      <c r="E275" s="95" t="s">
        <v>1177</v>
      </c>
      <c r="F275" s="95" t="s">
        <v>1177</v>
      </c>
      <c r="G275" s="95" t="s">
        <v>1177</v>
      </c>
      <c r="H275" s="95" t="s">
        <v>1177</v>
      </c>
      <c r="I275" s="95" t="s">
        <v>1177</v>
      </c>
      <c r="J275" s="95" t="s">
        <v>1177</v>
      </c>
      <c r="K275" s="95" t="s">
        <v>1177</v>
      </c>
      <c r="L275" s="95" t="s">
        <v>1177</v>
      </c>
      <c r="M275" s="95" t="s">
        <v>1177</v>
      </c>
      <c r="N275" s="95" t="s">
        <v>1178</v>
      </c>
      <c r="O275" s="95" t="s">
        <v>1177</v>
      </c>
      <c r="P275" s="95" t="s">
        <v>1179</v>
      </c>
      <c r="Q275" s="95" t="s">
        <v>1177</v>
      </c>
      <c r="R275" s="95" t="s">
        <v>1179</v>
      </c>
      <c r="S275" s="95" t="s">
        <v>1177</v>
      </c>
      <c r="U275" s="102" t="s">
        <v>1229</v>
      </c>
      <c r="V275" s="102" t="s">
        <v>1229</v>
      </c>
      <c r="W275" s="102" t="s">
        <v>1232</v>
      </c>
      <c r="X275" s="102" t="s">
        <v>1231</v>
      </c>
      <c r="Y275" s="103" t="s">
        <v>1236</v>
      </c>
      <c r="Z275" s="10" t="s">
        <v>546</v>
      </c>
      <c r="AA275" s="104" t="s">
        <v>1244</v>
      </c>
      <c r="AB275" s="105" t="s">
        <v>1229</v>
      </c>
      <c r="AC275" s="105" t="s">
        <v>1229</v>
      </c>
      <c r="AD275" s="18" t="s">
        <v>63</v>
      </c>
      <c r="AE275" s="18" t="s">
        <v>73</v>
      </c>
      <c r="AI275" s="102" t="s">
        <v>1230</v>
      </c>
      <c r="AJ275" s="95" t="s">
        <v>1229</v>
      </c>
      <c r="AO275" s="37" t="s">
        <v>121</v>
      </c>
      <c r="AP275" s="24" t="s">
        <v>547</v>
      </c>
      <c r="AQ275" s="103" t="s">
        <v>1229</v>
      </c>
      <c r="AR275" s="103" t="s">
        <v>1229</v>
      </c>
      <c r="AT275" s="15" t="s">
        <v>66</v>
      </c>
      <c r="AU275" s="11" t="s">
        <v>155</v>
      </c>
      <c r="AV275" s="86" t="s">
        <v>1180</v>
      </c>
      <c r="AX275" s="11" t="s">
        <v>77</v>
      </c>
      <c r="AY275" s="11" t="s">
        <v>60</v>
      </c>
      <c r="AZ275" s="11" t="s">
        <v>548</v>
      </c>
      <c r="BA275" s="11">
        <v>261305935</v>
      </c>
      <c r="BC275" s="12">
        <v>45960.610126082764</v>
      </c>
      <c r="BD275" s="12">
        <v>45960.621064940729</v>
      </c>
      <c r="BE275" s="12">
        <v>45960.620966786802</v>
      </c>
    </row>
    <row r="276" spans="1:58" ht="15" customHeight="1" x14ac:dyDescent="0.3">
      <c r="A276" s="141">
        <v>275</v>
      </c>
      <c r="B276" s="7" t="s">
        <v>1178</v>
      </c>
      <c r="C276" s="95" t="s">
        <v>1177</v>
      </c>
      <c r="D276" s="95" t="s">
        <v>1178</v>
      </c>
      <c r="E276" s="95" t="s">
        <v>1177</v>
      </c>
      <c r="F276" s="95" t="s">
        <v>1177</v>
      </c>
      <c r="G276" s="95" t="s">
        <v>1177</v>
      </c>
      <c r="H276" s="95" t="s">
        <v>1177</v>
      </c>
      <c r="I276" s="95" t="s">
        <v>1177</v>
      </c>
      <c r="J276" s="95" t="s">
        <v>1177</v>
      </c>
      <c r="K276" s="95" t="s">
        <v>1177</v>
      </c>
      <c r="L276" s="95" t="s">
        <v>1177</v>
      </c>
      <c r="M276" s="95" t="s">
        <v>1177</v>
      </c>
      <c r="N276" s="95" t="s">
        <v>1177</v>
      </c>
      <c r="O276" s="95" t="s">
        <v>1179</v>
      </c>
      <c r="P276" s="95" t="s">
        <v>1177</v>
      </c>
      <c r="Q276" s="95" t="s">
        <v>1178</v>
      </c>
      <c r="R276" s="95" t="s">
        <v>1178</v>
      </c>
      <c r="S276" s="95" t="s">
        <v>1177</v>
      </c>
      <c r="T276" s="25" t="s">
        <v>98</v>
      </c>
      <c r="U276" s="102" t="s">
        <v>1229</v>
      </c>
      <c r="V276" s="102" t="s">
        <v>1229</v>
      </c>
      <c r="W276" s="102" t="s">
        <v>1231</v>
      </c>
      <c r="X276" s="102" t="s">
        <v>1230</v>
      </c>
      <c r="Y276" s="103" t="s">
        <v>1233</v>
      </c>
      <c r="AA276" s="104" t="s">
        <v>1245</v>
      </c>
      <c r="AB276" s="105" t="s">
        <v>1229</v>
      </c>
      <c r="AC276" s="105" t="s">
        <v>1229</v>
      </c>
      <c r="AE276" s="18" t="s">
        <v>73</v>
      </c>
      <c r="AI276" s="102" t="s">
        <v>1230</v>
      </c>
      <c r="AJ276" s="95" t="s">
        <v>1229</v>
      </c>
      <c r="AK276" s="7" t="s">
        <v>99</v>
      </c>
      <c r="AL276" s="7" t="s">
        <v>80</v>
      </c>
      <c r="AQ276" s="103" t="s">
        <v>1229</v>
      </c>
      <c r="AR276" s="103" t="s">
        <v>1229</v>
      </c>
      <c r="AS276" s="33" t="s">
        <v>100</v>
      </c>
      <c r="AT276" s="15" t="s">
        <v>66</v>
      </c>
      <c r="AU276" s="11" t="s">
        <v>101</v>
      </c>
      <c r="AV276" s="86" t="s">
        <v>1183</v>
      </c>
      <c r="AX276" s="11" t="s">
        <v>102</v>
      </c>
      <c r="AY276" s="11" t="s">
        <v>60</v>
      </c>
      <c r="AZ276" s="11" t="s">
        <v>103</v>
      </c>
      <c r="BA276" s="11">
        <v>858414726</v>
      </c>
      <c r="BC276" s="12">
        <v>45962.29335162507</v>
      </c>
      <c r="BD276" s="12">
        <v>45962.298888103243</v>
      </c>
      <c r="BE276" s="12">
        <v>45962.298687947419</v>
      </c>
    </row>
    <row r="277" spans="1:58" ht="15" customHeight="1" x14ac:dyDescent="0.3">
      <c r="A277" s="38">
        <v>276</v>
      </c>
      <c r="B277" s="39" t="s">
        <v>1177</v>
      </c>
      <c r="C277" s="95" t="s">
        <v>1177</v>
      </c>
      <c r="D277" s="95" t="s">
        <v>1177</v>
      </c>
      <c r="E277" s="95" t="s">
        <v>1177</v>
      </c>
      <c r="F277" s="95" t="s">
        <v>1177</v>
      </c>
      <c r="G277" s="95" t="s">
        <v>1177</v>
      </c>
      <c r="H277" s="95" t="s">
        <v>1193</v>
      </c>
      <c r="I277" s="95" t="s">
        <v>1177</v>
      </c>
      <c r="J277" s="95" t="s">
        <v>1177</v>
      </c>
      <c r="K277" s="95" t="s">
        <v>1177</v>
      </c>
      <c r="L277" s="95" t="s">
        <v>1177</v>
      </c>
      <c r="M277" s="95" t="s">
        <v>1177</v>
      </c>
      <c r="N277" s="95" t="s">
        <v>1177</v>
      </c>
      <c r="O277" s="95" t="s">
        <v>1177</v>
      </c>
      <c r="P277" s="95" t="s">
        <v>1177</v>
      </c>
      <c r="Q277" s="95" t="s">
        <v>1177</v>
      </c>
      <c r="R277" s="95" t="s">
        <v>1179</v>
      </c>
      <c r="S277" s="95" t="s">
        <v>1177</v>
      </c>
      <c r="T277" s="40"/>
      <c r="U277" s="102" t="s">
        <v>1229</v>
      </c>
      <c r="V277" s="102" t="s">
        <v>1229</v>
      </c>
      <c r="W277" s="102" t="s">
        <v>1229</v>
      </c>
      <c r="X277" s="102" t="s">
        <v>1229</v>
      </c>
      <c r="Y277" s="103" t="s">
        <v>1233</v>
      </c>
      <c r="Z277" s="42"/>
      <c r="AA277" s="104" t="s">
        <v>1244</v>
      </c>
      <c r="AB277" s="105" t="s">
        <v>1229</v>
      </c>
      <c r="AC277" s="105" t="s">
        <v>1229</v>
      </c>
      <c r="AD277" s="43"/>
      <c r="AE277" s="43" t="s">
        <v>73</v>
      </c>
      <c r="AF277" s="44"/>
      <c r="AG277" s="44"/>
      <c r="AH277" s="45"/>
      <c r="AI277" s="102" t="s">
        <v>1229</v>
      </c>
      <c r="AJ277" s="95" t="s">
        <v>1229</v>
      </c>
      <c r="AK277" s="39"/>
      <c r="AL277" s="39"/>
      <c r="AM277" s="46" t="s">
        <v>64</v>
      </c>
      <c r="AN277" s="39"/>
      <c r="AO277" s="47"/>
      <c r="AP277" s="80"/>
      <c r="AQ277" s="103" t="s">
        <v>1229</v>
      </c>
      <c r="AR277" s="103" t="s">
        <v>1229</v>
      </c>
      <c r="AS277" s="45"/>
      <c r="AT277" s="49" t="s">
        <v>76</v>
      </c>
      <c r="AU277" s="48" t="s">
        <v>155</v>
      </c>
      <c r="AV277" s="86" t="s">
        <v>1180</v>
      </c>
      <c r="AW277" s="55"/>
      <c r="AX277" s="48" t="s">
        <v>457</v>
      </c>
      <c r="AY277" s="48" t="s">
        <v>60</v>
      </c>
      <c r="AZ277" s="48" t="s">
        <v>847</v>
      </c>
      <c r="BA277" s="48">
        <v>520041646</v>
      </c>
      <c r="BB277" s="48"/>
      <c r="BC277" s="50">
        <v>45962.588894095672</v>
      </c>
      <c r="BD277" s="50">
        <v>45962.597941071603</v>
      </c>
      <c r="BE277" s="50">
        <v>45962.597864486852</v>
      </c>
      <c r="BF277" s="48"/>
    </row>
    <row r="278" spans="1:58" ht="15" customHeight="1" x14ac:dyDescent="0.3">
      <c r="A278" s="38">
        <v>277</v>
      </c>
      <c r="B278" s="39" t="s">
        <v>1177</v>
      </c>
      <c r="C278" s="95" t="s">
        <v>1177</v>
      </c>
      <c r="D278" s="95" t="s">
        <v>1177</v>
      </c>
      <c r="E278" s="95" t="s">
        <v>1177</v>
      </c>
      <c r="F278" s="95" t="s">
        <v>1177</v>
      </c>
      <c r="G278" s="95" t="s">
        <v>1177</v>
      </c>
      <c r="H278" s="95" t="s">
        <v>1177</v>
      </c>
      <c r="I278" s="95" t="s">
        <v>1177</v>
      </c>
      <c r="J278" s="95" t="s">
        <v>1177</v>
      </c>
      <c r="K278" s="95" t="s">
        <v>1177</v>
      </c>
      <c r="L278" s="95" t="s">
        <v>1177</v>
      </c>
      <c r="M278" s="95" t="s">
        <v>1177</v>
      </c>
      <c r="N278" s="95" t="s">
        <v>1177</v>
      </c>
      <c r="O278" s="95" t="s">
        <v>1177</v>
      </c>
      <c r="P278" s="95" t="s">
        <v>1177</v>
      </c>
      <c r="Q278" s="95" t="s">
        <v>1177</v>
      </c>
      <c r="R278" s="95" t="s">
        <v>1177</v>
      </c>
      <c r="S278" s="95" t="s">
        <v>1177</v>
      </c>
      <c r="T278" s="40"/>
      <c r="U278" s="102" t="s">
        <v>1231</v>
      </c>
      <c r="V278" s="102" t="s">
        <v>1229</v>
      </c>
      <c r="W278" s="102" t="s">
        <v>1231</v>
      </c>
      <c r="X278" s="102" t="s">
        <v>1231</v>
      </c>
      <c r="Y278" s="103" t="s">
        <v>1233</v>
      </c>
      <c r="Z278" s="42"/>
      <c r="AA278" s="104" t="s">
        <v>1246</v>
      </c>
      <c r="AB278" s="105" t="s">
        <v>1229</v>
      </c>
      <c r="AC278" s="105" t="s">
        <v>1229</v>
      </c>
      <c r="AD278" s="43" t="s">
        <v>63</v>
      </c>
      <c r="AE278" s="43"/>
      <c r="AF278" s="44"/>
      <c r="AG278" s="44"/>
      <c r="AH278" s="45"/>
      <c r="AI278" s="102" t="s">
        <v>1230</v>
      </c>
      <c r="AJ278" s="95" t="s">
        <v>1229</v>
      </c>
      <c r="AK278" s="39"/>
      <c r="AL278" s="39" t="s">
        <v>80</v>
      </c>
      <c r="AM278" s="46"/>
      <c r="AN278" s="39"/>
      <c r="AO278" s="47"/>
      <c r="AP278" s="80"/>
      <c r="AQ278" s="103" t="s">
        <v>1229</v>
      </c>
      <c r="AR278" s="103" t="s">
        <v>1229</v>
      </c>
      <c r="AS278" s="45"/>
      <c r="AT278" s="49" t="s">
        <v>76</v>
      </c>
      <c r="AU278" s="48" t="s">
        <v>155</v>
      </c>
      <c r="AV278" s="86" t="s">
        <v>1180</v>
      </c>
      <c r="AW278" s="55"/>
      <c r="AX278" s="48" t="s">
        <v>94</v>
      </c>
      <c r="AY278" s="48" t="s">
        <v>60</v>
      </c>
      <c r="AZ278" s="48" t="s">
        <v>848</v>
      </c>
      <c r="BA278" s="48">
        <v>1037000164</v>
      </c>
      <c r="BB278" s="48"/>
      <c r="BC278" s="50">
        <v>45965.376536190452</v>
      </c>
      <c r="BD278" s="50">
        <v>45965.380577323602</v>
      </c>
      <c r="BE278" s="50">
        <v>45965.380463637011</v>
      </c>
      <c r="BF278" s="48"/>
    </row>
    <row r="279" spans="1:58" ht="15" customHeight="1" x14ac:dyDescent="0.3">
      <c r="A279" s="38">
        <v>278</v>
      </c>
      <c r="B279" s="39" t="s">
        <v>1177</v>
      </c>
      <c r="C279" s="95" t="s">
        <v>1177</v>
      </c>
      <c r="D279" s="95" t="s">
        <v>1177</v>
      </c>
      <c r="E279" s="95" t="s">
        <v>1177</v>
      </c>
      <c r="F279" s="95" t="s">
        <v>1177</v>
      </c>
      <c r="G279" s="95" t="s">
        <v>1177</v>
      </c>
      <c r="H279" s="95" t="s">
        <v>1177</v>
      </c>
      <c r="I279" s="95" t="s">
        <v>1177</v>
      </c>
      <c r="J279" s="95" t="s">
        <v>1177</v>
      </c>
      <c r="K279" s="95" t="s">
        <v>1177</v>
      </c>
      <c r="L279" s="95" t="s">
        <v>1177</v>
      </c>
      <c r="M279" s="95" t="s">
        <v>1177</v>
      </c>
      <c r="N279" s="95" t="s">
        <v>1177</v>
      </c>
      <c r="O279" s="95" t="s">
        <v>1177</v>
      </c>
      <c r="P279" s="95" t="s">
        <v>1177</v>
      </c>
      <c r="Q279" s="95" t="s">
        <v>1177</v>
      </c>
      <c r="R279" s="95" t="s">
        <v>1177</v>
      </c>
      <c r="S279" s="95" t="s">
        <v>1177</v>
      </c>
      <c r="T279" s="40" t="s">
        <v>849</v>
      </c>
      <c r="U279" s="102" t="s">
        <v>1229</v>
      </c>
      <c r="V279" s="102" t="s">
        <v>1229</v>
      </c>
      <c r="W279" s="102" t="s">
        <v>1229</v>
      </c>
      <c r="X279" s="102" t="s">
        <v>1230</v>
      </c>
      <c r="Y279" s="103" t="s">
        <v>1233</v>
      </c>
      <c r="Z279" s="42" t="s">
        <v>850</v>
      </c>
      <c r="AA279" s="104" t="s">
        <v>1243</v>
      </c>
      <c r="AB279" s="105" t="s">
        <v>1229</v>
      </c>
      <c r="AC279" s="105" t="s">
        <v>1230</v>
      </c>
      <c r="AD279" s="43"/>
      <c r="AE279" s="43" t="s">
        <v>73</v>
      </c>
      <c r="AF279" s="44"/>
      <c r="AG279" s="44"/>
      <c r="AH279" s="45"/>
      <c r="AI279" s="102" t="s">
        <v>1229</v>
      </c>
      <c r="AJ279" s="95" t="s">
        <v>1231</v>
      </c>
      <c r="AK279" s="39"/>
      <c r="AL279" s="39" t="s">
        <v>80</v>
      </c>
      <c r="AM279" s="46"/>
      <c r="AN279" s="39"/>
      <c r="AO279" s="47"/>
      <c r="AP279" s="80"/>
      <c r="AQ279" s="103" t="s">
        <v>1229</v>
      </c>
      <c r="AR279" s="103" t="s">
        <v>1231</v>
      </c>
      <c r="AS279" s="45"/>
      <c r="AT279" s="49" t="s">
        <v>76</v>
      </c>
      <c r="AU279" s="48" t="s">
        <v>155</v>
      </c>
      <c r="AV279" s="86" t="s">
        <v>1180</v>
      </c>
      <c r="AW279" s="55"/>
      <c r="AX279" s="48" t="s">
        <v>251</v>
      </c>
      <c r="AY279" s="48" t="s">
        <v>60</v>
      </c>
      <c r="AZ279" s="48" t="s">
        <v>851</v>
      </c>
      <c r="BA279" s="48">
        <v>101146892</v>
      </c>
      <c r="BB279" s="48"/>
      <c r="BC279" s="50">
        <v>45965.548266165788</v>
      </c>
      <c r="BD279" s="50">
        <v>45965.624824017803</v>
      </c>
      <c r="BE279" s="50">
        <v>45965.624625235767</v>
      </c>
      <c r="BF279" s="48"/>
    </row>
    <row r="280" spans="1:58" ht="15" customHeight="1" x14ac:dyDescent="0.3">
      <c r="A280" s="141">
        <v>279</v>
      </c>
      <c r="B280" s="39" t="s">
        <v>1177</v>
      </c>
      <c r="C280" s="95" t="s">
        <v>1177</v>
      </c>
      <c r="D280" s="95" t="s">
        <v>1177</v>
      </c>
      <c r="E280" s="95" t="s">
        <v>1177</v>
      </c>
      <c r="F280" s="95" t="s">
        <v>1177</v>
      </c>
      <c r="G280" s="95" t="s">
        <v>1177</v>
      </c>
      <c r="H280" s="95" t="s">
        <v>1177</v>
      </c>
      <c r="I280" s="95" t="s">
        <v>1177</v>
      </c>
      <c r="J280" s="95" t="s">
        <v>1177</v>
      </c>
      <c r="K280" s="95" t="s">
        <v>1177</v>
      </c>
      <c r="L280" s="95" t="s">
        <v>1177</v>
      </c>
      <c r="M280" s="95" t="s">
        <v>1179</v>
      </c>
      <c r="N280" s="95" t="s">
        <v>1177</v>
      </c>
      <c r="O280" s="95" t="s">
        <v>1177</v>
      </c>
      <c r="P280" s="95" t="s">
        <v>1177</v>
      </c>
      <c r="Q280" s="95" t="s">
        <v>1177</v>
      </c>
      <c r="R280" s="95" t="s">
        <v>1177</v>
      </c>
      <c r="S280" s="95" t="s">
        <v>1177</v>
      </c>
      <c r="U280" s="102" t="s">
        <v>1229</v>
      </c>
      <c r="V280" s="102" t="s">
        <v>1231</v>
      </c>
      <c r="W280" s="102" t="s">
        <v>1229</v>
      </c>
      <c r="X280" s="102" t="s">
        <v>1230</v>
      </c>
      <c r="Y280" s="103" t="s">
        <v>1236</v>
      </c>
      <c r="Z280" s="10" t="s">
        <v>549</v>
      </c>
      <c r="AA280" s="104" t="s">
        <v>1246</v>
      </c>
      <c r="AB280" s="105" t="s">
        <v>1229</v>
      </c>
      <c r="AC280" s="105" t="s">
        <v>1229</v>
      </c>
      <c r="AH280" s="33" t="s">
        <v>550</v>
      </c>
      <c r="AI280" s="102" t="s">
        <v>1229</v>
      </c>
      <c r="AJ280" s="95" t="s">
        <v>1230</v>
      </c>
      <c r="AO280" s="37" t="s">
        <v>121</v>
      </c>
      <c r="AP280" s="24" t="s">
        <v>551</v>
      </c>
      <c r="AQ280" s="103" t="s">
        <v>1229</v>
      </c>
      <c r="AR280" s="103" t="s">
        <v>1229</v>
      </c>
      <c r="AT280" s="15" t="s">
        <v>66</v>
      </c>
      <c r="AU280" s="11" t="s">
        <v>155</v>
      </c>
      <c r="AV280" s="86" t="s">
        <v>1180</v>
      </c>
      <c r="AX280" s="11" t="s">
        <v>251</v>
      </c>
      <c r="AY280" s="11" t="s">
        <v>60</v>
      </c>
      <c r="AZ280" s="11" t="s">
        <v>552</v>
      </c>
      <c r="BA280" s="11">
        <v>964205067</v>
      </c>
      <c r="BC280" s="12">
        <v>45966.382237103193</v>
      </c>
      <c r="BD280" s="12">
        <v>45966.394911120529</v>
      </c>
      <c r="BE280" s="12">
        <v>45966.39483852213</v>
      </c>
    </row>
    <row r="281" spans="1:58" ht="15" customHeight="1" x14ac:dyDescent="0.3">
      <c r="A281" s="38">
        <v>280</v>
      </c>
      <c r="B281" s="39" t="s">
        <v>1177</v>
      </c>
      <c r="C281" s="95" t="s">
        <v>1177</v>
      </c>
      <c r="D281" s="95" t="s">
        <v>1177</v>
      </c>
      <c r="E281" s="95" t="s">
        <v>1177</v>
      </c>
      <c r="F281" s="95" t="s">
        <v>1177</v>
      </c>
      <c r="G281" s="95" t="s">
        <v>1177</v>
      </c>
      <c r="H281" s="95" t="s">
        <v>1177</v>
      </c>
      <c r="I281" s="95" t="s">
        <v>1177</v>
      </c>
      <c r="J281" s="95" t="s">
        <v>1177</v>
      </c>
      <c r="K281" s="95" t="s">
        <v>1177</v>
      </c>
      <c r="L281" s="95" t="s">
        <v>1177</v>
      </c>
      <c r="M281" s="95" t="s">
        <v>1179</v>
      </c>
      <c r="N281" s="95" t="s">
        <v>1177</v>
      </c>
      <c r="O281" s="95" t="s">
        <v>1177</v>
      </c>
      <c r="P281" s="95" t="s">
        <v>1177</v>
      </c>
      <c r="Q281" s="95" t="s">
        <v>1177</v>
      </c>
      <c r="R281" s="95" t="s">
        <v>1177</v>
      </c>
      <c r="S281" s="95" t="s">
        <v>1177</v>
      </c>
      <c r="T281" s="40" t="s">
        <v>769</v>
      </c>
      <c r="U281" s="102" t="s">
        <v>1229</v>
      </c>
      <c r="V281" s="102" t="s">
        <v>1229</v>
      </c>
      <c r="W281" s="102" t="s">
        <v>1231</v>
      </c>
      <c r="X281" s="102" t="s">
        <v>1230</v>
      </c>
      <c r="Y281" s="103" t="s">
        <v>1233</v>
      </c>
      <c r="Z281" s="42" t="s">
        <v>770</v>
      </c>
      <c r="AA281" s="104" t="s">
        <v>1244</v>
      </c>
      <c r="AB281" s="105" t="s">
        <v>1230</v>
      </c>
      <c r="AC281" s="105" t="s">
        <v>1229</v>
      </c>
      <c r="AD281" s="43"/>
      <c r="AE281" s="43"/>
      <c r="AF281" s="44"/>
      <c r="AG281" s="44"/>
      <c r="AH281" s="45" t="s">
        <v>771</v>
      </c>
      <c r="AI281" s="102" t="s">
        <v>1230</v>
      </c>
      <c r="AJ281" s="95" t="s">
        <v>1229</v>
      </c>
      <c r="AK281" s="39"/>
      <c r="AL281" s="39"/>
      <c r="AM281" s="46" t="s">
        <v>64</v>
      </c>
      <c r="AN281" s="39"/>
      <c r="AO281" s="47"/>
      <c r="AP281" s="80"/>
      <c r="AQ281" s="103" t="s">
        <v>1229</v>
      </c>
      <c r="AR281" s="103" t="s">
        <v>1229</v>
      </c>
      <c r="AS281" s="45" t="s">
        <v>772</v>
      </c>
      <c r="AT281" s="49" t="s">
        <v>76</v>
      </c>
      <c r="AU281" s="48" t="s">
        <v>155</v>
      </c>
      <c r="AV281" s="86" t="s">
        <v>1180</v>
      </c>
      <c r="AW281" s="55"/>
      <c r="AX281" s="48" t="s">
        <v>251</v>
      </c>
      <c r="AY281" s="48" t="s">
        <v>60</v>
      </c>
      <c r="AZ281" s="48" t="s">
        <v>773</v>
      </c>
      <c r="BA281" s="48">
        <v>254204239</v>
      </c>
      <c r="BB281" s="48"/>
      <c r="BC281" s="50">
        <v>45967.487894969527</v>
      </c>
      <c r="BD281" s="50">
        <v>45967.50302268895</v>
      </c>
      <c r="BE281" s="50">
        <v>45967.502860038083</v>
      </c>
      <c r="BF281" s="48"/>
    </row>
    <row r="282" spans="1:58" ht="15" customHeight="1" x14ac:dyDescent="0.3">
      <c r="A282" s="141">
        <v>281</v>
      </c>
      <c r="B282" s="95" t="s">
        <v>1177</v>
      </c>
      <c r="C282" s="95" t="s">
        <v>1179</v>
      </c>
      <c r="D282" s="95" t="s">
        <v>1179</v>
      </c>
      <c r="E282" s="95" t="s">
        <v>1177</v>
      </c>
      <c r="F282" s="95" t="s">
        <v>1179</v>
      </c>
      <c r="G282" s="95" t="s">
        <v>1178</v>
      </c>
      <c r="H282" s="95" t="s">
        <v>1177</v>
      </c>
      <c r="I282" s="99" t="s">
        <v>1179</v>
      </c>
      <c r="J282" s="95" t="s">
        <v>1179</v>
      </c>
      <c r="K282" s="95" t="s">
        <v>1179</v>
      </c>
      <c r="L282" s="95" t="s">
        <v>1177</v>
      </c>
      <c r="M282" s="95" t="s">
        <v>1177</v>
      </c>
      <c r="N282" s="95" t="s">
        <v>1177</v>
      </c>
      <c r="O282" s="95" t="s">
        <v>1177</v>
      </c>
      <c r="P282" s="95" t="s">
        <v>1178</v>
      </c>
      <c r="Q282" s="95" t="s">
        <v>1179</v>
      </c>
      <c r="R282" s="95" t="s">
        <v>1177</v>
      </c>
      <c r="S282" s="95" t="s">
        <v>1179</v>
      </c>
      <c r="T282" s="27" t="s">
        <v>553</v>
      </c>
      <c r="U282" s="102" t="s">
        <v>1230</v>
      </c>
      <c r="V282" s="102" t="s">
        <v>1231</v>
      </c>
      <c r="W282" s="102" t="s">
        <v>1231</v>
      </c>
      <c r="X282" s="102" t="s">
        <v>1229</v>
      </c>
      <c r="Y282" s="103" t="s">
        <v>1236</v>
      </c>
      <c r="Z282" s="21" t="s">
        <v>338</v>
      </c>
      <c r="AA282" s="104" t="s">
        <v>1243</v>
      </c>
      <c r="AB282" s="105" t="s">
        <v>1231</v>
      </c>
      <c r="AC282" s="105" t="s">
        <v>1229</v>
      </c>
      <c r="AD282" s="18" t="s">
        <v>63</v>
      </c>
      <c r="AH282" s="33" t="s">
        <v>554</v>
      </c>
      <c r="AI282" s="102" t="s">
        <v>1229</v>
      </c>
      <c r="AJ282" s="95" t="s">
        <v>1231</v>
      </c>
      <c r="AK282" s="7" t="s">
        <v>99</v>
      </c>
      <c r="AQ282" s="103" t="s">
        <v>1229</v>
      </c>
      <c r="AR282" s="103" t="s">
        <v>1229</v>
      </c>
      <c r="AT282" s="15" t="s">
        <v>66</v>
      </c>
      <c r="AU282" s="11" t="s">
        <v>155</v>
      </c>
      <c r="AV282" s="86" t="s">
        <v>1180</v>
      </c>
      <c r="AX282" s="11" t="s">
        <v>81</v>
      </c>
      <c r="AY282" s="11" t="s">
        <v>60</v>
      </c>
      <c r="AZ282" s="11" t="s">
        <v>555</v>
      </c>
      <c r="BA282" s="11">
        <v>998791511</v>
      </c>
      <c r="BC282" s="12">
        <v>45967.601757755569</v>
      </c>
      <c r="BD282" s="12">
        <v>45967.605603336277</v>
      </c>
      <c r="BE282" s="12">
        <v>45967.605457157049</v>
      </c>
    </row>
    <row r="283" spans="1:58" ht="15" customHeight="1" x14ac:dyDescent="0.3">
      <c r="A283" s="141">
        <v>282</v>
      </c>
      <c r="B283" s="39" t="s">
        <v>1177</v>
      </c>
      <c r="C283" s="95" t="s">
        <v>1177</v>
      </c>
      <c r="D283" s="95" t="s">
        <v>1177</v>
      </c>
      <c r="E283" s="95" t="s">
        <v>1177</v>
      </c>
      <c r="F283" s="95" t="s">
        <v>1177</v>
      </c>
      <c r="G283" s="95" t="s">
        <v>1177</v>
      </c>
      <c r="H283" s="95" t="s">
        <v>1177</v>
      </c>
      <c r="I283" s="95" t="s">
        <v>1177</v>
      </c>
      <c r="J283" s="95" t="s">
        <v>1177</v>
      </c>
      <c r="K283" s="95" t="s">
        <v>1177</v>
      </c>
      <c r="L283" s="95" t="s">
        <v>1177</v>
      </c>
      <c r="M283" s="95" t="s">
        <v>1177</v>
      </c>
      <c r="N283" s="95" t="s">
        <v>1177</v>
      </c>
      <c r="O283" s="95" t="s">
        <v>1177</v>
      </c>
      <c r="P283" s="95" t="s">
        <v>1177</v>
      </c>
      <c r="Q283" s="95" t="s">
        <v>1177</v>
      </c>
      <c r="R283" s="95" t="s">
        <v>1177</v>
      </c>
      <c r="S283" s="95" t="s">
        <v>1177</v>
      </c>
      <c r="U283" s="102" t="s">
        <v>1229</v>
      </c>
      <c r="V283" s="102" t="s">
        <v>1229</v>
      </c>
      <c r="W283" s="102" t="s">
        <v>1229</v>
      </c>
      <c r="X283" s="102" t="s">
        <v>1229</v>
      </c>
      <c r="Y283" s="103" t="s">
        <v>1233</v>
      </c>
      <c r="AA283" s="104" t="s">
        <v>1246</v>
      </c>
      <c r="AB283" s="105" t="s">
        <v>1229</v>
      </c>
      <c r="AC283" s="105" t="s">
        <v>1229</v>
      </c>
      <c r="AD283" s="18" t="s">
        <v>63</v>
      </c>
      <c r="AI283" s="102" t="s">
        <v>1229</v>
      </c>
      <c r="AJ283" s="95" t="s">
        <v>1229</v>
      </c>
      <c r="AK283" s="7" t="s">
        <v>99</v>
      </c>
      <c r="AL283" s="7" t="s">
        <v>80</v>
      </c>
      <c r="AM283" s="36" t="s">
        <v>64</v>
      </c>
      <c r="AQ283" s="103" t="s">
        <v>1229</v>
      </c>
      <c r="AR283" s="103" t="s">
        <v>1229</v>
      </c>
      <c r="AT283" s="15" t="s">
        <v>66</v>
      </c>
      <c r="AU283" s="11" t="s">
        <v>155</v>
      </c>
      <c r="AV283" s="86" t="s">
        <v>1180</v>
      </c>
      <c r="AX283" s="11" t="s">
        <v>366</v>
      </c>
      <c r="AY283" s="11" t="s">
        <v>60</v>
      </c>
      <c r="AZ283" s="11" t="s">
        <v>556</v>
      </c>
      <c r="BA283" s="11">
        <v>862008131</v>
      </c>
      <c r="BC283" s="12">
        <v>45967.601731839932</v>
      </c>
      <c r="BD283" s="12">
        <v>45967.605646873562</v>
      </c>
      <c r="BE283" s="12">
        <v>45967.605558750503</v>
      </c>
    </row>
    <row r="284" spans="1:58" ht="15" customHeight="1" x14ac:dyDescent="0.3">
      <c r="A284" s="141">
        <v>283</v>
      </c>
      <c r="B284" s="39" t="s">
        <v>1177</v>
      </c>
      <c r="C284" s="95" t="s">
        <v>1177</v>
      </c>
      <c r="D284" s="95" t="s">
        <v>1177</v>
      </c>
      <c r="E284" s="95" t="s">
        <v>1177</v>
      </c>
      <c r="F284" s="95" t="s">
        <v>1177</v>
      </c>
      <c r="G284" s="95" t="s">
        <v>1177</v>
      </c>
      <c r="H284" s="95" t="s">
        <v>1177</v>
      </c>
      <c r="I284" s="95" t="s">
        <v>1178</v>
      </c>
      <c r="J284" s="95" t="s">
        <v>1177</v>
      </c>
      <c r="K284" s="95" t="s">
        <v>1177</v>
      </c>
      <c r="L284" s="95" t="s">
        <v>1177</v>
      </c>
      <c r="M284" s="95" t="s">
        <v>1178</v>
      </c>
      <c r="N284" s="95" t="s">
        <v>1177</v>
      </c>
      <c r="O284" s="95" t="s">
        <v>1177</v>
      </c>
      <c r="P284" s="95" t="s">
        <v>1177</v>
      </c>
      <c r="Q284" s="95" t="s">
        <v>1177</v>
      </c>
      <c r="R284" s="95" t="s">
        <v>1177</v>
      </c>
      <c r="S284" s="95" t="s">
        <v>1177</v>
      </c>
      <c r="U284" s="102" t="s">
        <v>1232</v>
      </c>
      <c r="V284" s="102" t="s">
        <v>1229</v>
      </c>
      <c r="W284" s="102" t="s">
        <v>1229</v>
      </c>
      <c r="X284" s="102" t="s">
        <v>1229</v>
      </c>
      <c r="Y284" s="103" t="s">
        <v>1233</v>
      </c>
      <c r="AA284" s="104" t="s">
        <v>1244</v>
      </c>
      <c r="AB284" s="105" t="s">
        <v>1229</v>
      </c>
      <c r="AC284" s="105" t="s">
        <v>1229</v>
      </c>
      <c r="AD284" s="18" t="s">
        <v>63</v>
      </c>
      <c r="AE284" s="18" t="s">
        <v>73</v>
      </c>
      <c r="AI284" s="102" t="s">
        <v>1229</v>
      </c>
      <c r="AJ284" s="95" t="s">
        <v>1229</v>
      </c>
      <c r="AK284" s="7" t="s">
        <v>99</v>
      </c>
      <c r="AL284" s="7" t="s">
        <v>80</v>
      </c>
      <c r="AQ284" s="103" t="s">
        <v>1229</v>
      </c>
      <c r="AR284" s="103" t="s">
        <v>1229</v>
      </c>
      <c r="AT284" s="15" t="s">
        <v>66</v>
      </c>
      <c r="AU284" s="11" t="s">
        <v>155</v>
      </c>
      <c r="AV284" s="86" t="s">
        <v>1180</v>
      </c>
      <c r="AX284" s="11" t="s">
        <v>366</v>
      </c>
      <c r="AY284" s="11" t="s">
        <v>60</v>
      </c>
      <c r="AZ284" s="11" t="s">
        <v>557</v>
      </c>
      <c r="BA284" s="11">
        <v>355264812</v>
      </c>
      <c r="BC284" s="12">
        <v>45967.603324599288</v>
      </c>
      <c r="BD284" s="12">
        <v>45967.607437860403</v>
      </c>
      <c r="BE284" s="12">
        <v>45967.607218711048</v>
      </c>
    </row>
    <row r="285" spans="1:58" ht="15" customHeight="1" x14ac:dyDescent="0.3">
      <c r="A285" s="141">
        <v>284</v>
      </c>
      <c r="B285" s="39" t="s">
        <v>1177</v>
      </c>
      <c r="C285" s="95" t="s">
        <v>1177</v>
      </c>
      <c r="D285" s="95" t="s">
        <v>1177</v>
      </c>
      <c r="E285" s="95" t="s">
        <v>1177</v>
      </c>
      <c r="F285" s="95" t="s">
        <v>1177</v>
      </c>
      <c r="G285" s="95" t="s">
        <v>1177</v>
      </c>
      <c r="H285" s="95" t="s">
        <v>1177</v>
      </c>
      <c r="I285" s="95" t="s">
        <v>1177</v>
      </c>
      <c r="J285" s="95" t="s">
        <v>1177</v>
      </c>
      <c r="K285" s="95" t="s">
        <v>1177</v>
      </c>
      <c r="L285" s="95" t="s">
        <v>1177</v>
      </c>
      <c r="M285" s="95" t="s">
        <v>1177</v>
      </c>
      <c r="N285" s="95" t="s">
        <v>1177</v>
      </c>
      <c r="O285" s="95" t="s">
        <v>1177</v>
      </c>
      <c r="P285" s="95" t="s">
        <v>1177</v>
      </c>
      <c r="Q285" s="95" t="s">
        <v>1177</v>
      </c>
      <c r="R285" s="95" t="s">
        <v>1177</v>
      </c>
      <c r="S285" s="95" t="s">
        <v>1177</v>
      </c>
      <c r="T285" s="25" t="s">
        <v>558</v>
      </c>
      <c r="U285" s="102" t="s">
        <v>1229</v>
      </c>
      <c r="V285" s="102" t="s">
        <v>1229</v>
      </c>
      <c r="W285" s="102" t="s">
        <v>1229</v>
      </c>
      <c r="X285" s="102" t="s">
        <v>1229</v>
      </c>
      <c r="Y285" s="103" t="s">
        <v>1233</v>
      </c>
      <c r="Z285" s="10" t="s">
        <v>559</v>
      </c>
      <c r="AA285" s="104" t="s">
        <v>1246</v>
      </c>
      <c r="AB285" s="105" t="s">
        <v>1229</v>
      </c>
      <c r="AC285" s="105" t="s">
        <v>1229</v>
      </c>
      <c r="AE285" s="18" t="s">
        <v>73</v>
      </c>
      <c r="AI285" s="102" t="s">
        <v>1230</v>
      </c>
      <c r="AJ285" s="95" t="s">
        <v>1229</v>
      </c>
      <c r="AK285" s="7" t="s">
        <v>99</v>
      </c>
      <c r="AQ285" s="103" t="s">
        <v>1229</v>
      </c>
      <c r="AR285" s="103" t="s">
        <v>1229</v>
      </c>
      <c r="AT285" s="15" t="s">
        <v>66</v>
      </c>
      <c r="AU285" s="11" t="s">
        <v>155</v>
      </c>
      <c r="AV285" s="86" t="s">
        <v>1180</v>
      </c>
      <c r="AX285" s="11" t="s">
        <v>366</v>
      </c>
      <c r="AY285" s="11" t="s">
        <v>60</v>
      </c>
      <c r="AZ285" s="11" t="s">
        <v>560</v>
      </c>
      <c r="BA285" s="11">
        <v>577455600</v>
      </c>
      <c r="BC285" s="12">
        <v>45967.602172499493</v>
      </c>
      <c r="BD285" s="12">
        <v>45967.608774877393</v>
      </c>
      <c r="BE285" s="12">
        <v>45967.608136488852</v>
      </c>
    </row>
    <row r="286" spans="1:58" ht="15" customHeight="1" x14ac:dyDescent="0.3">
      <c r="A286" s="141">
        <v>285</v>
      </c>
      <c r="B286" s="95" t="s">
        <v>1179</v>
      </c>
      <c r="C286" s="95" t="s">
        <v>1177</v>
      </c>
      <c r="D286" s="95" t="s">
        <v>1177</v>
      </c>
      <c r="E286" s="95" t="s">
        <v>1177</v>
      </c>
      <c r="F286" s="95" t="s">
        <v>1179</v>
      </c>
      <c r="G286" s="95" t="s">
        <v>1177</v>
      </c>
      <c r="H286" s="95" t="s">
        <v>1177</v>
      </c>
      <c r="I286" s="95" t="s">
        <v>1177</v>
      </c>
      <c r="J286" s="95" t="s">
        <v>1177</v>
      </c>
      <c r="K286" s="95" t="s">
        <v>1177</v>
      </c>
      <c r="L286" s="95" t="s">
        <v>1177</v>
      </c>
      <c r="M286" s="95" t="s">
        <v>1177</v>
      </c>
      <c r="N286" s="95" t="s">
        <v>1177</v>
      </c>
      <c r="O286" s="95" t="s">
        <v>1177</v>
      </c>
      <c r="P286" s="95" t="s">
        <v>1177</v>
      </c>
      <c r="Q286" s="95" t="s">
        <v>1193</v>
      </c>
      <c r="R286" s="95" t="s">
        <v>1177</v>
      </c>
      <c r="S286" s="95" t="s">
        <v>1177</v>
      </c>
      <c r="T286" s="25" t="s">
        <v>361</v>
      </c>
      <c r="U286" s="102" t="s">
        <v>1229</v>
      </c>
      <c r="V286" s="102" t="s">
        <v>1229</v>
      </c>
      <c r="W286" s="102" t="s">
        <v>1231</v>
      </c>
      <c r="X286" s="102" t="s">
        <v>1231</v>
      </c>
      <c r="Y286" s="103" t="s">
        <v>1233</v>
      </c>
      <c r="Z286" s="10" t="s">
        <v>362</v>
      </c>
      <c r="AA286" s="104" t="s">
        <v>1244</v>
      </c>
      <c r="AB286" s="105" t="s">
        <v>1229</v>
      </c>
      <c r="AC286" s="105" t="s">
        <v>1229</v>
      </c>
      <c r="AG286" s="19" t="s">
        <v>121</v>
      </c>
      <c r="AH286" s="33" t="s">
        <v>363</v>
      </c>
      <c r="AI286" s="102" t="s">
        <v>1231</v>
      </c>
      <c r="AJ286" s="95" t="s">
        <v>1229</v>
      </c>
      <c r="AK286" s="7" t="s">
        <v>99</v>
      </c>
      <c r="AO286" s="37" t="s">
        <v>121</v>
      </c>
      <c r="AP286" s="24" t="s">
        <v>364</v>
      </c>
      <c r="AQ286" s="103" t="s">
        <v>1229</v>
      </c>
      <c r="AR286" s="103" t="s">
        <v>1229</v>
      </c>
      <c r="AS286" s="33" t="s">
        <v>365</v>
      </c>
      <c r="AT286" s="15" t="s">
        <v>66</v>
      </c>
      <c r="AU286" s="11" t="s">
        <v>155</v>
      </c>
      <c r="AV286" s="86" t="s">
        <v>1180</v>
      </c>
      <c r="AX286" s="11" t="s">
        <v>366</v>
      </c>
      <c r="AY286" s="11" t="s">
        <v>59</v>
      </c>
      <c r="AZ286" s="11" t="s">
        <v>367</v>
      </c>
      <c r="BC286" s="12">
        <v>45967.602328956782</v>
      </c>
      <c r="BD286" s="12">
        <v>45967.609332396052</v>
      </c>
      <c r="BE286" s="12">
        <v>45967.609057013397</v>
      </c>
    </row>
    <row r="287" spans="1:58" ht="15" customHeight="1" x14ac:dyDescent="0.3">
      <c r="A287" s="141">
        <v>286</v>
      </c>
      <c r="B287" s="39" t="s">
        <v>1177</v>
      </c>
      <c r="C287" s="95" t="s">
        <v>1177</v>
      </c>
      <c r="D287" s="95" t="s">
        <v>1177</v>
      </c>
      <c r="E287" s="95" t="s">
        <v>1177</v>
      </c>
      <c r="F287" s="95" t="s">
        <v>1177</v>
      </c>
      <c r="G287" s="95" t="s">
        <v>1177</v>
      </c>
      <c r="H287" s="95" t="s">
        <v>1177</v>
      </c>
      <c r="I287" s="95" t="s">
        <v>1177</v>
      </c>
      <c r="J287" s="95" t="s">
        <v>1177</v>
      </c>
      <c r="K287" s="95" t="s">
        <v>1177</v>
      </c>
      <c r="L287" s="95" t="s">
        <v>1177</v>
      </c>
      <c r="M287" s="95" t="s">
        <v>1177</v>
      </c>
      <c r="N287" s="95" t="s">
        <v>1177</v>
      </c>
      <c r="O287" s="95" t="s">
        <v>1177</v>
      </c>
      <c r="P287" s="95" t="s">
        <v>1177</v>
      </c>
      <c r="Q287" s="95" t="s">
        <v>1177</v>
      </c>
      <c r="R287" s="95" t="s">
        <v>1177</v>
      </c>
      <c r="S287" s="95" t="s">
        <v>1177</v>
      </c>
      <c r="T287" s="27" t="s">
        <v>561</v>
      </c>
      <c r="U287" s="102" t="s">
        <v>1229</v>
      </c>
      <c r="V287" s="102" t="s">
        <v>1229</v>
      </c>
      <c r="W287" s="102" t="s">
        <v>1229</v>
      </c>
      <c r="X287" s="102" t="s">
        <v>1229</v>
      </c>
      <c r="Y287" s="103" t="s">
        <v>1233</v>
      </c>
      <c r="Z287" s="21" t="s">
        <v>147</v>
      </c>
      <c r="AA287" s="104" t="s">
        <v>1244</v>
      </c>
      <c r="AB287" s="105" t="s">
        <v>1229</v>
      </c>
      <c r="AC287" s="105" t="s">
        <v>1229</v>
      </c>
      <c r="AE287" s="18" t="s">
        <v>73</v>
      </c>
      <c r="AH287" s="33" t="s">
        <v>562</v>
      </c>
      <c r="AI287" s="102" t="s">
        <v>1229</v>
      </c>
      <c r="AJ287" s="95" t="s">
        <v>1229</v>
      </c>
      <c r="AL287" s="7" t="s">
        <v>80</v>
      </c>
      <c r="AQ287" s="103" t="s">
        <v>1229</v>
      </c>
      <c r="AR287" s="103" t="s">
        <v>1229</v>
      </c>
      <c r="AT287" s="15" t="s">
        <v>66</v>
      </c>
      <c r="AU287" s="11" t="s">
        <v>155</v>
      </c>
      <c r="AV287" s="86" t="s">
        <v>1180</v>
      </c>
      <c r="AX287" s="11" t="s">
        <v>366</v>
      </c>
      <c r="AY287" s="11" t="s">
        <v>59</v>
      </c>
      <c r="AZ287" s="11" t="s">
        <v>563</v>
      </c>
      <c r="BC287" s="12">
        <v>45967.602342960141</v>
      </c>
      <c r="BD287" s="12">
        <v>45967.610622875429</v>
      </c>
      <c r="BE287" s="12">
        <v>45967.610309770193</v>
      </c>
    </row>
    <row r="288" spans="1:58" ht="15" customHeight="1" x14ac:dyDescent="0.3">
      <c r="A288" s="141">
        <v>287</v>
      </c>
      <c r="B288" s="95" t="s">
        <v>1177</v>
      </c>
      <c r="C288" s="95" t="s">
        <v>1177</v>
      </c>
      <c r="D288" s="95" t="s">
        <v>1177</v>
      </c>
      <c r="E288" s="95" t="s">
        <v>1179</v>
      </c>
      <c r="F288" s="95" t="s">
        <v>1179</v>
      </c>
      <c r="G288" s="95" t="s">
        <v>1177</v>
      </c>
      <c r="H288" s="95" t="s">
        <v>1177</v>
      </c>
      <c r="I288" s="95" t="s">
        <v>1177</v>
      </c>
      <c r="J288" s="95" t="s">
        <v>1177</v>
      </c>
      <c r="K288" s="95" t="s">
        <v>1177</v>
      </c>
      <c r="L288" s="95" t="s">
        <v>1177</v>
      </c>
      <c r="M288" s="95" t="s">
        <v>1179</v>
      </c>
      <c r="N288" s="95" t="s">
        <v>1177</v>
      </c>
      <c r="O288" s="95" t="s">
        <v>1177</v>
      </c>
      <c r="P288" s="95" t="s">
        <v>1177</v>
      </c>
      <c r="Q288" s="95" t="s">
        <v>1177</v>
      </c>
      <c r="R288" s="95" t="s">
        <v>1179</v>
      </c>
      <c r="S288" s="95" t="s">
        <v>1177</v>
      </c>
      <c r="U288" s="102" t="s">
        <v>1229</v>
      </c>
      <c r="V288" s="102" t="s">
        <v>1229</v>
      </c>
      <c r="W288" s="102" t="s">
        <v>1231</v>
      </c>
      <c r="X288" s="102" t="s">
        <v>1231</v>
      </c>
      <c r="Y288" s="103" t="s">
        <v>1236</v>
      </c>
      <c r="AA288" s="104" t="s">
        <v>1246</v>
      </c>
      <c r="AB288" s="105" t="s">
        <v>1231</v>
      </c>
      <c r="AC288" s="105" t="s">
        <v>1229</v>
      </c>
      <c r="AF288" s="19" t="s">
        <v>79</v>
      </c>
      <c r="AI288" s="102" t="s">
        <v>1231</v>
      </c>
      <c r="AJ288" s="95" t="s">
        <v>1229</v>
      </c>
      <c r="AK288" s="7" t="s">
        <v>99</v>
      </c>
      <c r="AL288" s="7" t="s">
        <v>80</v>
      </c>
      <c r="AQ288" s="103" t="s">
        <v>1229</v>
      </c>
      <c r="AR288" s="103" t="s">
        <v>1231</v>
      </c>
      <c r="AT288" s="15" t="s">
        <v>66</v>
      </c>
      <c r="AU288" s="11" t="s">
        <v>155</v>
      </c>
      <c r="AV288" s="86" t="s">
        <v>1180</v>
      </c>
      <c r="AX288" s="11" t="s">
        <v>366</v>
      </c>
      <c r="AY288" s="11" t="s">
        <v>60</v>
      </c>
      <c r="AZ288" s="11" t="s">
        <v>564</v>
      </c>
      <c r="BA288" s="11">
        <v>180824392</v>
      </c>
      <c r="BC288" s="12">
        <v>45967.604278677332</v>
      </c>
      <c r="BD288" s="12">
        <v>45967.614137726079</v>
      </c>
      <c r="BE288" s="12">
        <v>45967.613566912769</v>
      </c>
    </row>
    <row r="289" spans="1:58" ht="15" customHeight="1" x14ac:dyDescent="0.3">
      <c r="A289" s="141">
        <v>288</v>
      </c>
      <c r="B289" s="39" t="s">
        <v>1177</v>
      </c>
      <c r="C289" s="95" t="s">
        <v>1177</v>
      </c>
      <c r="D289" s="95" t="s">
        <v>1177</v>
      </c>
      <c r="E289" s="95" t="s">
        <v>1177</v>
      </c>
      <c r="F289" s="95" t="s">
        <v>1177</v>
      </c>
      <c r="G289" s="95" t="s">
        <v>1177</v>
      </c>
      <c r="H289" s="95" t="s">
        <v>1177</v>
      </c>
      <c r="I289" s="95" t="s">
        <v>1177</v>
      </c>
      <c r="J289" s="95" t="s">
        <v>1177</v>
      </c>
      <c r="K289" s="95" t="s">
        <v>1177</v>
      </c>
      <c r="L289" s="95" t="s">
        <v>1179</v>
      </c>
      <c r="M289" s="95" t="s">
        <v>1178</v>
      </c>
      <c r="N289" s="95" t="s">
        <v>1177</v>
      </c>
      <c r="O289" s="95" t="s">
        <v>1177</v>
      </c>
      <c r="P289" s="95" t="s">
        <v>1179</v>
      </c>
      <c r="Q289" s="95" t="s">
        <v>1178</v>
      </c>
      <c r="R289" s="95" t="s">
        <v>1177</v>
      </c>
      <c r="S289" s="95" t="s">
        <v>1177</v>
      </c>
      <c r="U289" s="102" t="s">
        <v>1229</v>
      </c>
      <c r="V289" s="102" t="s">
        <v>1231</v>
      </c>
      <c r="W289" s="102" t="s">
        <v>1230</v>
      </c>
      <c r="X289" s="102" t="s">
        <v>1231</v>
      </c>
      <c r="Y289" s="103" t="s">
        <v>1233</v>
      </c>
      <c r="AA289" s="104" t="s">
        <v>1244</v>
      </c>
      <c r="AB289" s="105" t="s">
        <v>1231</v>
      </c>
      <c r="AC289" s="105" t="s">
        <v>1229</v>
      </c>
      <c r="AE289" s="18" t="s">
        <v>73</v>
      </c>
      <c r="AI289" s="102" t="s">
        <v>1231</v>
      </c>
      <c r="AJ289" s="95" t="s">
        <v>1231</v>
      </c>
      <c r="AM289" s="36" t="s">
        <v>64</v>
      </c>
      <c r="AQ289" s="103" t="s">
        <v>1229</v>
      </c>
      <c r="AR289" s="103" t="s">
        <v>1232</v>
      </c>
      <c r="AT289" s="15" t="s">
        <v>66</v>
      </c>
      <c r="AU289" s="11" t="s">
        <v>155</v>
      </c>
      <c r="AV289" s="86" t="s">
        <v>1180</v>
      </c>
      <c r="AX289" s="11" t="s">
        <v>366</v>
      </c>
      <c r="AY289" s="11" t="s">
        <v>59</v>
      </c>
      <c r="AZ289" s="11" t="s">
        <v>565</v>
      </c>
      <c r="BC289" s="12">
        <v>45967.604262560199</v>
      </c>
      <c r="BD289" s="12">
        <v>45967.614173557187</v>
      </c>
      <c r="BE289" s="12">
        <v>45967.613556366217</v>
      </c>
    </row>
    <row r="290" spans="1:58" ht="15" customHeight="1" x14ac:dyDescent="0.3">
      <c r="A290" s="141">
        <v>289</v>
      </c>
      <c r="B290" s="39" t="s">
        <v>1177</v>
      </c>
      <c r="C290" s="95" t="s">
        <v>1177</v>
      </c>
      <c r="D290" s="95" t="s">
        <v>1177</v>
      </c>
      <c r="E290" s="95" t="s">
        <v>1177</v>
      </c>
      <c r="F290" s="95" t="s">
        <v>1177</v>
      </c>
      <c r="G290" s="95" t="s">
        <v>1177</v>
      </c>
      <c r="H290" s="95" t="s">
        <v>1177</v>
      </c>
      <c r="I290" s="95" t="s">
        <v>1177</v>
      </c>
      <c r="J290" s="95" t="s">
        <v>1177</v>
      </c>
      <c r="K290" s="95" t="s">
        <v>1177</v>
      </c>
      <c r="L290" s="95" t="s">
        <v>1177</v>
      </c>
      <c r="M290" s="95" t="s">
        <v>1177</v>
      </c>
      <c r="N290" s="95" t="s">
        <v>1177</v>
      </c>
      <c r="O290" s="95" t="s">
        <v>1177</v>
      </c>
      <c r="P290" s="95" t="s">
        <v>1177</v>
      </c>
      <c r="Q290" s="95" t="s">
        <v>1177</v>
      </c>
      <c r="R290" s="95" t="s">
        <v>1177</v>
      </c>
      <c r="S290" s="95" t="s">
        <v>1177</v>
      </c>
      <c r="U290" s="102" t="s">
        <v>1232</v>
      </c>
      <c r="V290" s="102" t="s">
        <v>1229</v>
      </c>
      <c r="W290" s="102" t="s">
        <v>1229</v>
      </c>
      <c r="X290" s="102" t="s">
        <v>1231</v>
      </c>
      <c r="Y290" s="103" t="s">
        <v>1234</v>
      </c>
      <c r="AA290" s="104" t="s">
        <v>1245</v>
      </c>
      <c r="AB290" s="105" t="s">
        <v>1229</v>
      </c>
      <c r="AC290" s="105" t="s">
        <v>1229</v>
      </c>
      <c r="AE290" s="18" t="s">
        <v>73</v>
      </c>
      <c r="AI290" s="102" t="s">
        <v>1230</v>
      </c>
      <c r="AJ290" s="95" t="s">
        <v>1229</v>
      </c>
      <c r="AM290" s="36" t="s">
        <v>64</v>
      </c>
      <c r="AQ290" s="103" t="s">
        <v>1229</v>
      </c>
      <c r="AR290" s="103" t="s">
        <v>1229</v>
      </c>
      <c r="AT290" s="15" t="s">
        <v>66</v>
      </c>
      <c r="AU290" s="11" t="s">
        <v>155</v>
      </c>
      <c r="AV290" s="86" t="s">
        <v>1180</v>
      </c>
      <c r="AX290" s="11" t="s">
        <v>160</v>
      </c>
      <c r="AY290" s="11" t="s">
        <v>60</v>
      </c>
      <c r="AZ290" s="11" t="s">
        <v>566</v>
      </c>
      <c r="BA290" s="11">
        <v>325225322</v>
      </c>
      <c r="BC290" s="12">
        <v>45968.500313930119</v>
      </c>
      <c r="BD290" s="12">
        <v>45968.518437254002</v>
      </c>
      <c r="BE290" s="12">
        <v>45968.517358757119</v>
      </c>
    </row>
    <row r="291" spans="1:58" ht="15" customHeight="1" x14ac:dyDescent="0.3">
      <c r="A291" s="141">
        <v>290</v>
      </c>
      <c r="B291" s="39" t="s">
        <v>1177</v>
      </c>
      <c r="C291" s="95" t="s">
        <v>1177</v>
      </c>
      <c r="D291" s="95" t="s">
        <v>1177</v>
      </c>
      <c r="E291" s="95" t="s">
        <v>1177</v>
      </c>
      <c r="F291" s="95" t="s">
        <v>1177</v>
      </c>
      <c r="G291" s="95" t="s">
        <v>1177</v>
      </c>
      <c r="H291" s="95" t="s">
        <v>1177</v>
      </c>
      <c r="I291" s="95" t="s">
        <v>1177</v>
      </c>
      <c r="J291" s="95" t="s">
        <v>1177</v>
      </c>
      <c r="K291" s="95" t="s">
        <v>1177</v>
      </c>
      <c r="L291" s="95" t="s">
        <v>1177</v>
      </c>
      <c r="M291" s="95" t="s">
        <v>1179</v>
      </c>
      <c r="N291" s="95" t="s">
        <v>1177</v>
      </c>
      <c r="O291" s="95" t="s">
        <v>1177</v>
      </c>
      <c r="P291" s="95" t="s">
        <v>1179</v>
      </c>
      <c r="Q291" s="95" t="s">
        <v>1177</v>
      </c>
      <c r="R291" s="95" t="s">
        <v>1177</v>
      </c>
      <c r="S291" s="95" t="s">
        <v>1177</v>
      </c>
      <c r="U291" s="102" t="s">
        <v>1229</v>
      </c>
      <c r="V291" s="102" t="s">
        <v>1229</v>
      </c>
      <c r="W291" s="102" t="s">
        <v>1229</v>
      </c>
      <c r="X291" s="102" t="s">
        <v>1231</v>
      </c>
      <c r="Y291" s="103" t="s">
        <v>1233</v>
      </c>
      <c r="AA291" s="104" t="s">
        <v>1246</v>
      </c>
      <c r="AB291" s="105" t="s">
        <v>1230</v>
      </c>
      <c r="AC291" s="105" t="s">
        <v>1230</v>
      </c>
      <c r="AD291" s="18" t="s">
        <v>63</v>
      </c>
      <c r="AI291" s="102" t="s">
        <v>1229</v>
      </c>
      <c r="AJ291" s="95" t="s">
        <v>1229</v>
      </c>
      <c r="AK291" s="7" t="s">
        <v>99</v>
      </c>
      <c r="AL291" s="7" t="s">
        <v>80</v>
      </c>
      <c r="AQ291" s="103" t="s">
        <v>1229</v>
      </c>
      <c r="AR291" s="103" t="s">
        <v>1229</v>
      </c>
      <c r="AS291" s="33" t="s">
        <v>250</v>
      </c>
      <c r="AT291" s="15" t="s">
        <v>66</v>
      </c>
      <c r="AU291" s="11" t="s">
        <v>155</v>
      </c>
      <c r="AV291" s="86" t="s">
        <v>1180</v>
      </c>
      <c r="AX291" s="11" t="s">
        <v>251</v>
      </c>
      <c r="AY291" s="11" t="s">
        <v>60</v>
      </c>
      <c r="AZ291" s="11" t="s">
        <v>252</v>
      </c>
      <c r="BA291" s="11">
        <v>165630019</v>
      </c>
      <c r="BC291" s="12">
        <v>45968.545518711042</v>
      </c>
      <c r="BD291" s="12">
        <v>45968.567596497043</v>
      </c>
      <c r="BE291" s="12">
        <v>45968.567521302488</v>
      </c>
    </row>
    <row r="292" spans="1:58" ht="15" customHeight="1" x14ac:dyDescent="0.3">
      <c r="A292" s="141">
        <v>291</v>
      </c>
      <c r="B292" s="7" t="s">
        <v>1179</v>
      </c>
      <c r="C292" s="95" t="s">
        <v>1193</v>
      </c>
      <c r="D292" s="95" t="s">
        <v>1193</v>
      </c>
      <c r="E292" s="95" t="s">
        <v>1193</v>
      </c>
      <c r="F292" s="95" t="s">
        <v>1193</v>
      </c>
      <c r="G292" s="95" t="s">
        <v>1193</v>
      </c>
      <c r="H292" s="95" t="s">
        <v>1193</v>
      </c>
      <c r="I292" s="95" t="s">
        <v>1193</v>
      </c>
      <c r="J292" s="95" t="s">
        <v>1193</v>
      </c>
      <c r="K292" s="95" t="s">
        <v>1193</v>
      </c>
      <c r="L292" s="95" t="s">
        <v>1193</v>
      </c>
      <c r="M292" s="95" t="s">
        <v>1193</v>
      </c>
      <c r="N292" s="95" t="s">
        <v>1193</v>
      </c>
      <c r="O292" s="95" t="s">
        <v>1193</v>
      </c>
      <c r="P292" s="95" t="s">
        <v>1193</v>
      </c>
      <c r="Q292" s="95" t="s">
        <v>1193</v>
      </c>
      <c r="R292" s="95" t="s">
        <v>1193</v>
      </c>
      <c r="S292" s="95" t="s">
        <v>1193</v>
      </c>
      <c r="T292" s="25" t="s">
        <v>567</v>
      </c>
      <c r="U292" s="102" t="s">
        <v>1229</v>
      </c>
      <c r="V292" s="102" t="s">
        <v>1229</v>
      </c>
      <c r="W292" s="102" t="s">
        <v>1229</v>
      </c>
      <c r="X292" s="102" t="s">
        <v>1229</v>
      </c>
      <c r="Y292" s="103" t="s">
        <v>1233</v>
      </c>
      <c r="Z292" s="10" t="s">
        <v>568</v>
      </c>
      <c r="AA292" s="104" t="s">
        <v>1243</v>
      </c>
      <c r="AB292" s="105" t="s">
        <v>1229</v>
      </c>
      <c r="AC292" s="105" t="s">
        <v>1229</v>
      </c>
      <c r="AF292" s="19" t="s">
        <v>79</v>
      </c>
      <c r="AI292" s="102" t="s">
        <v>1229</v>
      </c>
      <c r="AJ292" s="95" t="s">
        <v>1229</v>
      </c>
      <c r="AL292" s="7" t="s">
        <v>80</v>
      </c>
      <c r="AM292" s="36" t="s">
        <v>64</v>
      </c>
      <c r="AQ292" s="103" t="s">
        <v>1229</v>
      </c>
      <c r="AR292" s="103" t="s">
        <v>1229</v>
      </c>
      <c r="AT292" s="15" t="s">
        <v>66</v>
      </c>
      <c r="AU292" s="11" t="s">
        <v>155</v>
      </c>
      <c r="AV292" s="86" t="s">
        <v>1180</v>
      </c>
      <c r="AX292" s="11" t="s">
        <v>92</v>
      </c>
      <c r="AY292" s="11" t="s">
        <v>60</v>
      </c>
      <c r="AZ292" s="11" t="s">
        <v>569</v>
      </c>
      <c r="BA292" s="11">
        <v>13401989</v>
      </c>
      <c r="BC292" s="12">
        <v>45972.464277516308</v>
      </c>
      <c r="BD292" s="12">
        <v>45972.470320037261</v>
      </c>
      <c r="BE292" s="12">
        <v>45972.470193216417</v>
      </c>
    </row>
    <row r="293" spans="1:58" ht="15" customHeight="1" x14ac:dyDescent="0.3">
      <c r="A293" s="141">
        <v>292</v>
      </c>
      <c r="B293" s="7" t="s">
        <v>1179</v>
      </c>
      <c r="C293" s="95" t="s">
        <v>1177</v>
      </c>
      <c r="D293" s="95" t="s">
        <v>1177</v>
      </c>
      <c r="E293" s="39" t="s">
        <v>1179</v>
      </c>
      <c r="F293" s="95" t="s">
        <v>1177</v>
      </c>
      <c r="G293" s="95" t="s">
        <v>1177</v>
      </c>
      <c r="H293" s="95" t="s">
        <v>1177</v>
      </c>
      <c r="I293" s="99" t="s">
        <v>1179</v>
      </c>
      <c r="J293" s="95" t="s">
        <v>1177</v>
      </c>
      <c r="K293" s="95" t="s">
        <v>1177</v>
      </c>
      <c r="L293" s="95" t="s">
        <v>1177</v>
      </c>
      <c r="M293" s="95" t="s">
        <v>1177</v>
      </c>
      <c r="N293" s="95" t="s">
        <v>1177</v>
      </c>
      <c r="O293" s="95" t="s">
        <v>1177</v>
      </c>
      <c r="P293" s="95" t="s">
        <v>1177</v>
      </c>
      <c r="Q293" s="95" t="s">
        <v>1177</v>
      </c>
      <c r="R293" s="95" t="s">
        <v>1177</v>
      </c>
      <c r="S293" s="95" t="s">
        <v>1177</v>
      </c>
      <c r="T293" s="27" t="s">
        <v>104</v>
      </c>
      <c r="U293" s="102" t="s">
        <v>1231</v>
      </c>
      <c r="V293" s="102" t="s">
        <v>1229</v>
      </c>
      <c r="W293" s="102" t="s">
        <v>1229</v>
      </c>
      <c r="X293" s="102" t="s">
        <v>1231</v>
      </c>
      <c r="Y293" s="103" t="s">
        <v>1233</v>
      </c>
      <c r="AA293" s="104" t="s">
        <v>1243</v>
      </c>
      <c r="AB293" s="105" t="s">
        <v>1229</v>
      </c>
      <c r="AC293" s="105" t="s">
        <v>1229</v>
      </c>
      <c r="AD293" s="18" t="s">
        <v>63</v>
      </c>
      <c r="AI293" s="102" t="s">
        <v>1230</v>
      </c>
      <c r="AJ293" s="95" t="s">
        <v>1229</v>
      </c>
      <c r="AM293" s="36" t="s">
        <v>64</v>
      </c>
      <c r="AQ293" s="103" t="s">
        <v>1229</v>
      </c>
      <c r="AR293" s="103" t="s">
        <v>1229</v>
      </c>
      <c r="AT293" s="15" t="s">
        <v>66</v>
      </c>
      <c r="AU293" s="11" t="s">
        <v>155</v>
      </c>
      <c r="AV293" s="86" t="s">
        <v>1180</v>
      </c>
      <c r="AX293" s="11" t="s">
        <v>92</v>
      </c>
      <c r="AY293" s="11" t="s">
        <v>59</v>
      </c>
      <c r="AZ293" s="11" t="s">
        <v>570</v>
      </c>
      <c r="BC293" s="12">
        <v>45972.462791076847</v>
      </c>
      <c r="BD293" s="12">
        <v>45972.477137839887</v>
      </c>
      <c r="BE293" s="12">
        <v>45972.476562818578</v>
      </c>
    </row>
    <row r="294" spans="1:58" ht="15" customHeight="1" x14ac:dyDescent="0.3">
      <c r="A294" s="141">
        <v>293</v>
      </c>
      <c r="B294" s="39" t="s">
        <v>1177</v>
      </c>
      <c r="C294" s="95" t="s">
        <v>1177</v>
      </c>
      <c r="D294" s="95" t="s">
        <v>1177</v>
      </c>
      <c r="E294" s="95" t="s">
        <v>1177</v>
      </c>
      <c r="F294" s="95" t="s">
        <v>1177</v>
      </c>
      <c r="G294" s="95" t="s">
        <v>1177</v>
      </c>
      <c r="H294" s="95" t="s">
        <v>1177</v>
      </c>
      <c r="I294" s="99" t="s">
        <v>1179</v>
      </c>
      <c r="J294" s="95" t="s">
        <v>1179</v>
      </c>
      <c r="K294" s="95" t="s">
        <v>1179</v>
      </c>
      <c r="L294" s="95" t="s">
        <v>1177</v>
      </c>
      <c r="M294" s="95" t="s">
        <v>1177</v>
      </c>
      <c r="N294" s="95" t="s">
        <v>1179</v>
      </c>
      <c r="O294" s="95" t="s">
        <v>1179</v>
      </c>
      <c r="P294" s="95" t="s">
        <v>1179</v>
      </c>
      <c r="Q294" s="95" t="s">
        <v>1179</v>
      </c>
      <c r="R294" s="95" t="s">
        <v>1177</v>
      </c>
      <c r="S294" s="95" t="s">
        <v>1177</v>
      </c>
      <c r="U294" s="102" t="s">
        <v>1231</v>
      </c>
      <c r="V294" s="102" t="s">
        <v>1229</v>
      </c>
      <c r="W294" s="102" t="s">
        <v>1231</v>
      </c>
      <c r="X294" s="102" t="s">
        <v>1230</v>
      </c>
      <c r="Y294" s="103" t="s">
        <v>1234</v>
      </c>
      <c r="AA294" s="104" t="s">
        <v>1246</v>
      </c>
      <c r="AB294" s="105" t="s">
        <v>1229</v>
      </c>
      <c r="AC294" s="105" t="s">
        <v>1231</v>
      </c>
      <c r="AH294" s="33" t="s">
        <v>571</v>
      </c>
      <c r="AI294" s="102" t="s">
        <v>1231</v>
      </c>
      <c r="AJ294" s="95" t="s">
        <v>1229</v>
      </c>
      <c r="AK294" s="7" t="s">
        <v>99</v>
      </c>
      <c r="AN294" s="7" t="s">
        <v>61</v>
      </c>
      <c r="AQ294" s="103" t="s">
        <v>1229</v>
      </c>
      <c r="AR294" s="103" t="s">
        <v>1231</v>
      </c>
      <c r="AT294" s="15" t="s">
        <v>66</v>
      </c>
      <c r="AU294" s="11" t="s">
        <v>155</v>
      </c>
      <c r="AV294" s="86" t="s">
        <v>1180</v>
      </c>
      <c r="AX294" s="11" t="s">
        <v>92</v>
      </c>
      <c r="AY294" s="11" t="s">
        <v>59</v>
      </c>
      <c r="AZ294" s="11" t="s">
        <v>572</v>
      </c>
      <c r="BC294" s="12">
        <v>45972.467777556078</v>
      </c>
      <c r="BD294" s="12">
        <v>45972.477470392587</v>
      </c>
      <c r="BE294" s="12">
        <v>45972.477041699967</v>
      </c>
    </row>
    <row r="295" spans="1:58" ht="15" customHeight="1" x14ac:dyDescent="0.3">
      <c r="A295" s="141">
        <v>294</v>
      </c>
      <c r="B295" s="39" t="s">
        <v>1177</v>
      </c>
      <c r="C295" s="95" t="s">
        <v>1177</v>
      </c>
      <c r="D295" s="95" t="s">
        <v>1177</v>
      </c>
      <c r="E295" s="95" t="s">
        <v>1177</v>
      </c>
      <c r="F295" s="95" t="s">
        <v>1177</v>
      </c>
      <c r="G295" s="95" t="s">
        <v>1177</v>
      </c>
      <c r="H295" s="95" t="s">
        <v>1177</v>
      </c>
      <c r="I295" s="95" t="s">
        <v>1177</v>
      </c>
      <c r="J295" s="95" t="s">
        <v>1179</v>
      </c>
      <c r="K295" s="95" t="s">
        <v>1177</v>
      </c>
      <c r="L295" s="95" t="s">
        <v>1177</v>
      </c>
      <c r="M295" s="95" t="s">
        <v>1177</v>
      </c>
      <c r="N295" s="95" t="s">
        <v>1177</v>
      </c>
      <c r="O295" s="95" t="s">
        <v>1177</v>
      </c>
      <c r="P295" s="95" t="s">
        <v>1177</v>
      </c>
      <c r="Q295" s="95" t="s">
        <v>1177</v>
      </c>
      <c r="R295" s="95" t="s">
        <v>1177</v>
      </c>
      <c r="S295" s="95" t="s">
        <v>1193</v>
      </c>
      <c r="T295" s="25" t="s">
        <v>307</v>
      </c>
      <c r="U295" s="102" t="s">
        <v>1231</v>
      </c>
      <c r="V295" s="102" t="s">
        <v>1231</v>
      </c>
      <c r="W295" s="102" t="s">
        <v>1229</v>
      </c>
      <c r="X295" s="102" t="s">
        <v>1229</v>
      </c>
      <c r="Y295" s="103" t="s">
        <v>1233</v>
      </c>
      <c r="Z295" s="10" t="s">
        <v>308</v>
      </c>
      <c r="AA295" s="104" t="s">
        <v>1245</v>
      </c>
      <c r="AB295" s="105" t="s">
        <v>1229</v>
      </c>
      <c r="AC295" s="105" t="s">
        <v>1231</v>
      </c>
      <c r="AD295" s="18" t="s">
        <v>63</v>
      </c>
      <c r="AH295" s="35" t="s">
        <v>309</v>
      </c>
      <c r="AI295" s="102" t="s">
        <v>1231</v>
      </c>
      <c r="AJ295" s="95" t="s">
        <v>1231</v>
      </c>
      <c r="AN295" s="7" t="s">
        <v>61</v>
      </c>
      <c r="AQ295" s="103" t="s">
        <v>1231</v>
      </c>
      <c r="AR295" s="103" t="s">
        <v>1231</v>
      </c>
      <c r="AS295" s="33" t="s">
        <v>310</v>
      </c>
      <c r="AT295" s="15" t="s">
        <v>66</v>
      </c>
      <c r="AU295" s="11" t="s">
        <v>155</v>
      </c>
      <c r="AV295" s="86" t="s">
        <v>1180</v>
      </c>
      <c r="AX295" s="11" t="s">
        <v>102</v>
      </c>
      <c r="AY295" s="11" t="s">
        <v>60</v>
      </c>
      <c r="AZ295" s="11" t="s">
        <v>311</v>
      </c>
      <c r="BA295" s="11">
        <v>309246589</v>
      </c>
      <c r="BC295" s="12">
        <v>45972.474990301263</v>
      </c>
      <c r="BD295" s="12">
        <v>45972.481085556421</v>
      </c>
      <c r="BE295" s="12">
        <v>45972.47975516686</v>
      </c>
    </row>
    <row r="296" spans="1:58" ht="15" customHeight="1" x14ac:dyDescent="0.3">
      <c r="A296" s="141">
        <v>295</v>
      </c>
      <c r="B296" s="39" t="s">
        <v>1177</v>
      </c>
      <c r="C296" s="95" t="s">
        <v>1177</v>
      </c>
      <c r="D296" s="95" t="s">
        <v>1177</v>
      </c>
      <c r="E296" s="95" t="s">
        <v>1177</v>
      </c>
      <c r="F296" s="95" t="s">
        <v>1177</v>
      </c>
      <c r="G296" s="95" t="s">
        <v>1177</v>
      </c>
      <c r="H296" s="95" t="s">
        <v>1177</v>
      </c>
      <c r="I296" s="95" t="s">
        <v>1177</v>
      </c>
      <c r="J296" s="95" t="s">
        <v>1177</v>
      </c>
      <c r="K296" s="95" t="s">
        <v>1177</v>
      </c>
      <c r="L296" s="95" t="s">
        <v>1177</v>
      </c>
      <c r="M296" s="95" t="s">
        <v>1177</v>
      </c>
      <c r="N296" s="95" t="s">
        <v>1177</v>
      </c>
      <c r="O296" s="95" t="s">
        <v>1177</v>
      </c>
      <c r="P296" s="95" t="s">
        <v>1177</v>
      </c>
      <c r="Q296" s="95" t="s">
        <v>1177</v>
      </c>
      <c r="R296" s="95" t="s">
        <v>1177</v>
      </c>
      <c r="S296" s="95" t="s">
        <v>1177</v>
      </c>
      <c r="U296" s="102" t="s">
        <v>1229</v>
      </c>
      <c r="V296" s="102" t="s">
        <v>1229</v>
      </c>
      <c r="W296" s="102" t="s">
        <v>1229</v>
      </c>
      <c r="X296" s="102" t="s">
        <v>1232</v>
      </c>
      <c r="Y296" s="103" t="s">
        <v>1236</v>
      </c>
      <c r="AA296" s="104" t="s">
        <v>1245</v>
      </c>
      <c r="AB296" s="105" t="s">
        <v>1231</v>
      </c>
      <c r="AC296" s="105" t="s">
        <v>1229</v>
      </c>
      <c r="AD296" s="18" t="s">
        <v>63</v>
      </c>
      <c r="AI296" s="102" t="s">
        <v>1229</v>
      </c>
      <c r="AJ296" s="95" t="s">
        <v>1230</v>
      </c>
      <c r="AL296" s="7" t="s">
        <v>80</v>
      </c>
      <c r="AQ296" s="103" t="s">
        <v>1229</v>
      </c>
      <c r="AR296" s="103" t="s">
        <v>1231</v>
      </c>
      <c r="AT296" s="15" t="s">
        <v>66</v>
      </c>
      <c r="AU296" s="11" t="s">
        <v>155</v>
      </c>
      <c r="AV296" s="86" t="s">
        <v>1180</v>
      </c>
      <c r="AX296" s="11" t="s">
        <v>92</v>
      </c>
      <c r="AY296" s="11" t="s">
        <v>59</v>
      </c>
      <c r="AZ296" s="11" t="s">
        <v>573</v>
      </c>
      <c r="BC296" s="12">
        <v>45972.464216488093</v>
      </c>
      <c r="BD296" s="12">
        <v>45972.481165262929</v>
      </c>
      <c r="BE296" s="12">
        <v>45972.480622120653</v>
      </c>
    </row>
    <row r="297" spans="1:58" ht="15" customHeight="1" x14ac:dyDescent="0.3">
      <c r="A297" s="141">
        <v>296</v>
      </c>
      <c r="B297" s="39" t="s">
        <v>1177</v>
      </c>
      <c r="C297" s="95" t="s">
        <v>1177</v>
      </c>
      <c r="D297" s="95" t="s">
        <v>1177</v>
      </c>
      <c r="E297" s="95" t="s">
        <v>1177</v>
      </c>
      <c r="F297" s="95" t="s">
        <v>1177</v>
      </c>
      <c r="G297" s="95" t="s">
        <v>1177</v>
      </c>
      <c r="H297" s="95" t="s">
        <v>1177</v>
      </c>
      <c r="I297" s="99" t="s">
        <v>1179</v>
      </c>
      <c r="J297" s="95" t="s">
        <v>1177</v>
      </c>
      <c r="K297" s="95" t="s">
        <v>1177</v>
      </c>
      <c r="L297" s="95" t="s">
        <v>1177</v>
      </c>
      <c r="M297" s="95" t="s">
        <v>1177</v>
      </c>
      <c r="N297" s="95" t="s">
        <v>1177</v>
      </c>
      <c r="O297" s="95" t="s">
        <v>1177</v>
      </c>
      <c r="P297" s="95" t="s">
        <v>1177</v>
      </c>
      <c r="Q297" s="95" t="s">
        <v>1177</v>
      </c>
      <c r="R297" s="95" t="s">
        <v>1177</v>
      </c>
      <c r="S297" s="95" t="s">
        <v>1177</v>
      </c>
      <c r="U297" s="102" t="s">
        <v>1229</v>
      </c>
      <c r="V297" s="102" t="s">
        <v>1231</v>
      </c>
      <c r="W297" s="102" t="s">
        <v>1230</v>
      </c>
      <c r="X297" s="102" t="s">
        <v>1230</v>
      </c>
      <c r="Y297" s="103" t="s">
        <v>1236</v>
      </c>
      <c r="AA297" s="104" t="s">
        <v>1245</v>
      </c>
      <c r="AB297" s="105" t="s">
        <v>1229</v>
      </c>
      <c r="AC297" s="105" t="s">
        <v>1229</v>
      </c>
      <c r="AE297" s="18" t="s">
        <v>73</v>
      </c>
      <c r="AI297" s="102" t="s">
        <v>1231</v>
      </c>
      <c r="AJ297" s="95" t="s">
        <v>1231</v>
      </c>
      <c r="AN297" s="7" t="s">
        <v>61</v>
      </c>
      <c r="AQ297" s="103" t="s">
        <v>1229</v>
      </c>
      <c r="AR297" s="103" t="s">
        <v>1229</v>
      </c>
      <c r="AT297" s="15" t="s">
        <v>66</v>
      </c>
      <c r="AU297" s="11" t="s">
        <v>155</v>
      </c>
      <c r="AV297" s="86" t="s">
        <v>1180</v>
      </c>
      <c r="AX297" s="11" t="s">
        <v>92</v>
      </c>
      <c r="AY297" s="11" t="s">
        <v>59</v>
      </c>
      <c r="AZ297" s="11" t="s">
        <v>574</v>
      </c>
      <c r="BC297" s="12">
        <v>45972.464573209691</v>
      </c>
      <c r="BD297" s="12">
        <v>45972.481531840473</v>
      </c>
      <c r="BE297" s="12">
        <v>45972.481432837129</v>
      </c>
    </row>
    <row r="298" spans="1:58" ht="15" customHeight="1" x14ac:dyDescent="0.3">
      <c r="A298" s="141">
        <v>297</v>
      </c>
      <c r="B298" s="39" t="s">
        <v>1177</v>
      </c>
      <c r="C298" s="95" t="s">
        <v>1177</v>
      </c>
      <c r="D298" s="95" t="s">
        <v>1177</v>
      </c>
      <c r="E298" s="95" t="s">
        <v>1177</v>
      </c>
      <c r="F298" s="95" t="s">
        <v>1177</v>
      </c>
      <c r="G298" s="95" t="s">
        <v>1179</v>
      </c>
      <c r="H298" s="95" t="s">
        <v>1179</v>
      </c>
      <c r="I298" s="95" t="s">
        <v>1177</v>
      </c>
      <c r="J298" s="95" t="s">
        <v>1177</v>
      </c>
      <c r="K298" s="95" t="s">
        <v>1179</v>
      </c>
      <c r="L298" s="95" t="s">
        <v>1177</v>
      </c>
      <c r="M298" s="95" t="s">
        <v>1179</v>
      </c>
      <c r="N298" s="95" t="s">
        <v>1177</v>
      </c>
      <c r="O298" s="95" t="s">
        <v>1179</v>
      </c>
      <c r="P298" s="95" t="s">
        <v>1177</v>
      </c>
      <c r="Q298" s="95" t="s">
        <v>1177</v>
      </c>
      <c r="R298" s="95" t="s">
        <v>1179</v>
      </c>
      <c r="S298" s="95" t="s">
        <v>1177</v>
      </c>
      <c r="U298" s="102" t="s">
        <v>1229</v>
      </c>
      <c r="V298" s="102" t="s">
        <v>1231</v>
      </c>
      <c r="W298" s="102" t="s">
        <v>1230</v>
      </c>
      <c r="X298" s="102" t="s">
        <v>1231</v>
      </c>
      <c r="Y298" s="103" t="s">
        <v>1233</v>
      </c>
      <c r="AA298" s="104" t="s">
        <v>1243</v>
      </c>
      <c r="AB298" s="105" t="s">
        <v>1229</v>
      </c>
      <c r="AC298" s="105" t="s">
        <v>1229</v>
      </c>
      <c r="AG298" s="19" t="s">
        <v>121</v>
      </c>
      <c r="AI298" s="102" t="s">
        <v>1231</v>
      </c>
      <c r="AJ298" s="95" t="s">
        <v>1231</v>
      </c>
      <c r="AK298" s="7" t="s">
        <v>99</v>
      </c>
      <c r="AQ298" s="103" t="s">
        <v>1229</v>
      </c>
      <c r="AR298" s="103" t="s">
        <v>1229</v>
      </c>
      <c r="AT298" s="15" t="s">
        <v>66</v>
      </c>
      <c r="AU298" s="11" t="s">
        <v>155</v>
      </c>
      <c r="AV298" s="86" t="s">
        <v>1180</v>
      </c>
      <c r="AX298" s="11" t="s">
        <v>92</v>
      </c>
      <c r="AY298" s="11" t="s">
        <v>59</v>
      </c>
      <c r="AZ298" s="11" t="s">
        <v>575</v>
      </c>
      <c r="BC298" s="12">
        <v>45972.464430141619</v>
      </c>
      <c r="BD298" s="12">
        <v>45972.482629561717</v>
      </c>
      <c r="BE298" s="12">
        <v>45972.482500839476</v>
      </c>
    </row>
    <row r="299" spans="1:58" ht="15" customHeight="1" x14ac:dyDescent="0.3">
      <c r="A299" s="141">
        <v>298</v>
      </c>
      <c r="B299" s="39" t="s">
        <v>1177</v>
      </c>
      <c r="C299" s="39" t="s">
        <v>1179</v>
      </c>
      <c r="D299" s="95" t="s">
        <v>1177</v>
      </c>
      <c r="E299" s="95" t="s">
        <v>1177</v>
      </c>
      <c r="F299" s="95" t="s">
        <v>1177</v>
      </c>
      <c r="G299" s="95" t="s">
        <v>1177</v>
      </c>
      <c r="H299" s="95" t="s">
        <v>1177</v>
      </c>
      <c r="I299" s="95" t="s">
        <v>1177</v>
      </c>
      <c r="J299" s="95" t="s">
        <v>1177</v>
      </c>
      <c r="K299" s="95" t="s">
        <v>1177</v>
      </c>
      <c r="L299" s="95" t="s">
        <v>1177</v>
      </c>
      <c r="M299" s="95" t="s">
        <v>1179</v>
      </c>
      <c r="N299" s="95" t="s">
        <v>1177</v>
      </c>
      <c r="O299" s="95" t="s">
        <v>1177</v>
      </c>
      <c r="P299" s="95" t="s">
        <v>1177</v>
      </c>
      <c r="Q299" s="95" t="s">
        <v>1179</v>
      </c>
      <c r="R299" s="95" t="s">
        <v>1193</v>
      </c>
      <c r="S299" s="95" t="s">
        <v>1193</v>
      </c>
      <c r="U299" s="102" t="s">
        <v>1229</v>
      </c>
      <c r="V299" s="102" t="s">
        <v>1231</v>
      </c>
      <c r="W299" s="102" t="s">
        <v>1230</v>
      </c>
      <c r="X299" s="102" t="s">
        <v>1230</v>
      </c>
      <c r="Y299" s="103" t="s">
        <v>1233</v>
      </c>
      <c r="AA299" s="104" t="s">
        <v>1246</v>
      </c>
      <c r="AB299" s="105" t="s">
        <v>1231</v>
      </c>
      <c r="AC299" s="105" t="s">
        <v>1231</v>
      </c>
      <c r="AD299" s="18" t="s">
        <v>63</v>
      </c>
      <c r="AE299" s="18" t="s">
        <v>73</v>
      </c>
      <c r="AI299" s="102" t="s">
        <v>1229</v>
      </c>
      <c r="AJ299" s="95" t="s">
        <v>1231</v>
      </c>
      <c r="AK299" s="7" t="s">
        <v>99</v>
      </c>
      <c r="AL299" s="7" t="s">
        <v>80</v>
      </c>
      <c r="AM299" s="36" t="s">
        <v>64</v>
      </c>
      <c r="AQ299" s="103" t="s">
        <v>1229</v>
      </c>
      <c r="AR299" s="103" t="s">
        <v>1229</v>
      </c>
      <c r="AT299" s="15" t="s">
        <v>66</v>
      </c>
      <c r="AU299" s="11" t="s">
        <v>155</v>
      </c>
      <c r="AV299" s="86" t="s">
        <v>1180</v>
      </c>
      <c r="AX299" s="11" t="s">
        <v>92</v>
      </c>
      <c r="AY299" s="11" t="s">
        <v>60</v>
      </c>
      <c r="AZ299" s="11" t="s">
        <v>576</v>
      </c>
      <c r="BA299" s="11">
        <v>50235295</v>
      </c>
      <c r="BC299" s="12">
        <v>45972.490180713197</v>
      </c>
      <c r="BD299" s="12">
        <v>45972.498053033261</v>
      </c>
      <c r="BE299" s="12">
        <v>45972.497604140262</v>
      </c>
    </row>
    <row r="300" spans="1:58" ht="15" customHeight="1" x14ac:dyDescent="0.3">
      <c r="A300" s="141">
        <v>299</v>
      </c>
      <c r="B300" s="39" t="s">
        <v>1177</v>
      </c>
      <c r="C300" s="95" t="s">
        <v>1177</v>
      </c>
      <c r="D300" s="95" t="s">
        <v>1177</v>
      </c>
      <c r="E300" s="95" t="s">
        <v>1177</v>
      </c>
      <c r="F300" s="95" t="s">
        <v>1177</v>
      </c>
      <c r="G300" s="95" t="s">
        <v>1177</v>
      </c>
      <c r="H300" s="95" t="s">
        <v>1177</v>
      </c>
      <c r="I300" s="95" t="s">
        <v>1177</v>
      </c>
      <c r="J300" s="95" t="s">
        <v>1177</v>
      </c>
      <c r="K300" s="95" t="s">
        <v>1177</v>
      </c>
      <c r="L300" s="95" t="s">
        <v>1177</v>
      </c>
      <c r="M300" s="95" t="s">
        <v>1177</v>
      </c>
      <c r="N300" s="95" t="s">
        <v>1177</v>
      </c>
      <c r="O300" s="95" t="s">
        <v>1177</v>
      </c>
      <c r="P300" s="95" t="s">
        <v>1177</v>
      </c>
      <c r="Q300" s="95" t="s">
        <v>1177</v>
      </c>
      <c r="R300" s="95" t="s">
        <v>1177</v>
      </c>
      <c r="S300" s="95" t="s">
        <v>1177</v>
      </c>
      <c r="T300" s="25" t="s">
        <v>577</v>
      </c>
      <c r="U300" s="102" t="s">
        <v>1229</v>
      </c>
      <c r="V300" s="102" t="s">
        <v>1232</v>
      </c>
      <c r="W300" s="102" t="s">
        <v>1229</v>
      </c>
      <c r="X300" s="102" t="s">
        <v>1231</v>
      </c>
      <c r="Y300" s="103" t="s">
        <v>1233</v>
      </c>
      <c r="AA300" s="104" t="s">
        <v>1243</v>
      </c>
      <c r="AB300" s="105" t="s">
        <v>1229</v>
      </c>
      <c r="AC300" s="105" t="s">
        <v>1229</v>
      </c>
      <c r="AE300" s="18" t="s">
        <v>73</v>
      </c>
      <c r="AI300" s="102" t="s">
        <v>1229</v>
      </c>
      <c r="AJ300" s="95" t="s">
        <v>1229</v>
      </c>
      <c r="AM300" s="36" t="s">
        <v>64</v>
      </c>
      <c r="AQ300" s="103" t="s">
        <v>1229</v>
      </c>
      <c r="AR300" s="103" t="s">
        <v>1229</v>
      </c>
      <c r="AT300" s="15" t="s">
        <v>66</v>
      </c>
      <c r="AU300" s="11" t="s">
        <v>155</v>
      </c>
      <c r="AV300" s="86" t="s">
        <v>1180</v>
      </c>
      <c r="AX300" s="11" t="s">
        <v>92</v>
      </c>
      <c r="AY300" s="11" t="s">
        <v>60</v>
      </c>
      <c r="AZ300" s="11" t="s">
        <v>578</v>
      </c>
      <c r="BA300" s="11">
        <v>599474823</v>
      </c>
      <c r="BC300" s="12">
        <v>45972.464594217527</v>
      </c>
      <c r="BD300" s="12">
        <v>45972.499159195002</v>
      </c>
      <c r="BE300" s="12">
        <v>45972.49901775919</v>
      </c>
    </row>
    <row r="301" spans="1:58" ht="15" customHeight="1" x14ac:dyDescent="0.3">
      <c r="A301" s="141">
        <v>300</v>
      </c>
      <c r="B301" s="39" t="s">
        <v>1177</v>
      </c>
      <c r="C301" s="95" t="s">
        <v>1177</v>
      </c>
      <c r="D301" s="95" t="s">
        <v>1177</v>
      </c>
      <c r="E301" s="95" t="s">
        <v>1177</v>
      </c>
      <c r="F301" s="95" t="s">
        <v>1177</v>
      </c>
      <c r="G301" s="95" t="s">
        <v>1177</v>
      </c>
      <c r="H301" s="95" t="s">
        <v>1177</v>
      </c>
      <c r="I301" s="95" t="s">
        <v>1177</v>
      </c>
      <c r="J301" s="95" t="s">
        <v>1177</v>
      </c>
      <c r="K301" s="95" t="s">
        <v>1177</v>
      </c>
      <c r="L301" s="95" t="s">
        <v>1177</v>
      </c>
      <c r="M301" s="95" t="s">
        <v>1177</v>
      </c>
      <c r="N301" s="95" t="s">
        <v>1179</v>
      </c>
      <c r="O301" s="95" t="s">
        <v>1177</v>
      </c>
      <c r="P301" s="95" t="s">
        <v>1177</v>
      </c>
      <c r="Q301" s="95" t="s">
        <v>1177</v>
      </c>
      <c r="R301" s="95" t="s">
        <v>1177</v>
      </c>
      <c r="S301" s="95" t="s">
        <v>1177</v>
      </c>
      <c r="U301" s="102" t="s">
        <v>1231</v>
      </c>
      <c r="V301" s="102" t="s">
        <v>1231</v>
      </c>
      <c r="W301" s="102" t="s">
        <v>1229</v>
      </c>
      <c r="X301" s="102" t="s">
        <v>1231</v>
      </c>
      <c r="Y301" s="103" t="s">
        <v>1236</v>
      </c>
      <c r="AA301" s="104" t="s">
        <v>1245</v>
      </c>
      <c r="AB301" s="105" t="s">
        <v>1229</v>
      </c>
      <c r="AC301" s="105" t="s">
        <v>1229</v>
      </c>
      <c r="AD301" s="18" t="s">
        <v>63</v>
      </c>
      <c r="AI301" s="102" t="s">
        <v>1231</v>
      </c>
      <c r="AJ301" s="95" t="s">
        <v>1231</v>
      </c>
      <c r="AK301" s="7" t="s">
        <v>99</v>
      </c>
      <c r="AL301" s="7" t="s">
        <v>80</v>
      </c>
      <c r="AQ301" s="103" t="s">
        <v>1231</v>
      </c>
      <c r="AR301" s="103" t="s">
        <v>1231</v>
      </c>
      <c r="AT301" s="15" t="s">
        <v>66</v>
      </c>
      <c r="AU301" s="11" t="s">
        <v>155</v>
      </c>
      <c r="AV301" s="86" t="s">
        <v>1180</v>
      </c>
      <c r="AX301" s="11" t="s">
        <v>92</v>
      </c>
      <c r="AY301" s="11" t="s">
        <v>60</v>
      </c>
      <c r="AZ301" s="11" t="s">
        <v>579</v>
      </c>
      <c r="BA301" s="11">
        <v>569872925</v>
      </c>
      <c r="BC301" s="12">
        <v>45972.461775084666</v>
      </c>
      <c r="BD301" s="12">
        <v>45972.499271399283</v>
      </c>
      <c r="BE301" s="12">
        <v>45972.499086822798</v>
      </c>
    </row>
    <row r="302" spans="1:58" ht="15" customHeight="1" x14ac:dyDescent="0.3">
      <c r="A302" s="141">
        <v>301</v>
      </c>
      <c r="B302" s="39" t="s">
        <v>1177</v>
      </c>
      <c r="C302" s="95" t="s">
        <v>1177</v>
      </c>
      <c r="D302" s="95" t="s">
        <v>1177</v>
      </c>
      <c r="E302" s="95" t="s">
        <v>1177</v>
      </c>
      <c r="F302" s="95" t="s">
        <v>1177</v>
      </c>
      <c r="G302" s="95" t="s">
        <v>1179</v>
      </c>
      <c r="H302" s="95" t="s">
        <v>1177</v>
      </c>
      <c r="I302" s="95" t="s">
        <v>1177</v>
      </c>
      <c r="J302" s="95" t="s">
        <v>1177</v>
      </c>
      <c r="K302" s="95" t="s">
        <v>1177</v>
      </c>
      <c r="L302" s="95" t="s">
        <v>1177</v>
      </c>
      <c r="M302" s="95" t="s">
        <v>1178</v>
      </c>
      <c r="N302" s="95" t="s">
        <v>1179</v>
      </c>
      <c r="O302" s="95" t="s">
        <v>1177</v>
      </c>
      <c r="P302" s="95" t="s">
        <v>1177</v>
      </c>
      <c r="Q302" s="95" t="s">
        <v>1193</v>
      </c>
      <c r="R302" s="95" t="s">
        <v>1177</v>
      </c>
      <c r="S302" s="95" t="s">
        <v>1177</v>
      </c>
      <c r="T302" s="25" t="s">
        <v>580</v>
      </c>
      <c r="U302" s="102" t="s">
        <v>1229</v>
      </c>
      <c r="V302" s="102" t="s">
        <v>1229</v>
      </c>
      <c r="W302" s="102" t="s">
        <v>1229</v>
      </c>
      <c r="X302" s="102" t="s">
        <v>1229</v>
      </c>
      <c r="Y302" s="103" t="s">
        <v>1233</v>
      </c>
      <c r="Z302" s="10" t="s">
        <v>581</v>
      </c>
      <c r="AA302" s="104" t="s">
        <v>1244</v>
      </c>
      <c r="AB302" s="105" t="s">
        <v>1229</v>
      </c>
      <c r="AC302" s="105" t="s">
        <v>1229</v>
      </c>
      <c r="AE302" s="18" t="s">
        <v>73</v>
      </c>
      <c r="AI302" s="102" t="s">
        <v>1229</v>
      </c>
      <c r="AJ302" s="95" t="s">
        <v>1229</v>
      </c>
      <c r="AK302" s="7" t="s">
        <v>99</v>
      </c>
      <c r="AL302" s="7" t="s">
        <v>80</v>
      </c>
      <c r="AQ302" s="103" t="s">
        <v>1229</v>
      </c>
      <c r="AR302" s="103" t="s">
        <v>1229</v>
      </c>
      <c r="AT302" s="15" t="s">
        <v>66</v>
      </c>
      <c r="AU302" s="11" t="s">
        <v>155</v>
      </c>
      <c r="AV302" s="86" t="s">
        <v>1180</v>
      </c>
      <c r="AX302" s="11" t="s">
        <v>582</v>
      </c>
      <c r="AY302" s="11" t="s">
        <v>60</v>
      </c>
      <c r="AZ302" s="11" t="s">
        <v>583</v>
      </c>
      <c r="BA302" s="11">
        <v>234257208</v>
      </c>
      <c r="BC302" s="12">
        <v>45972.498883220651</v>
      </c>
      <c r="BD302" s="12">
        <v>45972.509801088483</v>
      </c>
      <c r="BE302" s="12">
        <v>45972.509676818161</v>
      </c>
    </row>
    <row r="303" spans="1:58" ht="15" customHeight="1" x14ac:dyDescent="0.3">
      <c r="A303" s="140">
        <v>302</v>
      </c>
      <c r="B303" s="39" t="s">
        <v>1177</v>
      </c>
      <c r="C303" s="95" t="s">
        <v>1177</v>
      </c>
      <c r="D303" s="95" t="s">
        <v>1177</v>
      </c>
      <c r="E303" s="95" t="s">
        <v>1177</v>
      </c>
      <c r="F303" s="95" t="s">
        <v>1177</v>
      </c>
      <c r="G303" s="95" t="s">
        <v>1177</v>
      </c>
      <c r="H303" s="95" t="s">
        <v>1177</v>
      </c>
      <c r="I303" s="95" t="s">
        <v>1177</v>
      </c>
      <c r="J303" s="95" t="s">
        <v>1177</v>
      </c>
      <c r="K303" s="95" t="s">
        <v>1177</v>
      </c>
      <c r="L303" s="95" t="s">
        <v>1177</v>
      </c>
      <c r="M303" s="95" t="s">
        <v>1177</v>
      </c>
      <c r="N303" s="95" t="s">
        <v>1177</v>
      </c>
      <c r="O303" s="95" t="s">
        <v>1177</v>
      </c>
      <c r="P303" s="95" t="s">
        <v>1177</v>
      </c>
      <c r="Q303" s="95" t="s">
        <v>1177</v>
      </c>
      <c r="R303" s="95" t="s">
        <v>1177</v>
      </c>
      <c r="S303" s="95" t="s">
        <v>1177</v>
      </c>
      <c r="T303" s="56" t="s">
        <v>1140</v>
      </c>
      <c r="U303" s="102" t="s">
        <v>1231</v>
      </c>
      <c r="V303" s="102" t="s">
        <v>1229</v>
      </c>
      <c r="W303" s="102" t="s">
        <v>1231</v>
      </c>
      <c r="X303" s="102" t="s">
        <v>1230</v>
      </c>
      <c r="Y303" s="103" t="s">
        <v>1235</v>
      </c>
      <c r="Z303" s="58"/>
      <c r="AA303" s="104" t="s">
        <v>1245</v>
      </c>
      <c r="AB303" s="105" t="s">
        <v>1229</v>
      </c>
      <c r="AC303" s="105" t="s">
        <v>1231</v>
      </c>
      <c r="AD303" s="59"/>
      <c r="AE303" s="59" t="s">
        <v>73</v>
      </c>
      <c r="AF303" s="60"/>
      <c r="AG303" s="60"/>
      <c r="AH303" s="61"/>
      <c r="AI303" s="102" t="s">
        <v>1231</v>
      </c>
      <c r="AJ303" s="95" t="s">
        <v>1229</v>
      </c>
      <c r="AK303" s="57"/>
      <c r="AL303" s="57"/>
      <c r="AM303" s="62" t="s">
        <v>64</v>
      </c>
      <c r="AN303" s="57"/>
      <c r="AO303" s="63"/>
      <c r="AP303" s="82"/>
      <c r="AQ303" s="103" t="s">
        <v>1229</v>
      </c>
      <c r="AR303" s="103" t="s">
        <v>1229</v>
      </c>
      <c r="AS303" s="61"/>
      <c r="AT303" s="65" t="s">
        <v>76</v>
      </c>
      <c r="AU303" s="64" t="s">
        <v>868</v>
      </c>
      <c r="AV303" s="86" t="s">
        <v>1181</v>
      </c>
      <c r="AW303" s="66"/>
      <c r="AX303" s="64" t="s">
        <v>77</v>
      </c>
      <c r="AY303" s="64" t="s">
        <v>59</v>
      </c>
      <c r="AZ303" s="64" t="s">
        <v>1141</v>
      </c>
      <c r="BA303" s="64"/>
      <c r="BB303" s="64"/>
      <c r="BC303" s="67">
        <v>45972.510291591912</v>
      </c>
      <c r="BD303" s="67">
        <v>45972.515521883099</v>
      </c>
      <c r="BE303" s="67">
        <v>45972.515476107263</v>
      </c>
      <c r="BF303" s="64"/>
    </row>
    <row r="304" spans="1:58" ht="15" customHeight="1" x14ac:dyDescent="0.3">
      <c r="A304" s="141">
        <v>303</v>
      </c>
      <c r="B304" s="39" t="s">
        <v>1177</v>
      </c>
      <c r="C304" s="95" t="s">
        <v>1177</v>
      </c>
      <c r="D304" s="95" t="s">
        <v>1177</v>
      </c>
      <c r="E304" s="95" t="s">
        <v>1177</v>
      </c>
      <c r="F304" s="95" t="s">
        <v>1177</v>
      </c>
      <c r="G304" s="95" t="s">
        <v>1177</v>
      </c>
      <c r="H304" s="95" t="s">
        <v>1179</v>
      </c>
      <c r="I304" s="95" t="s">
        <v>1177</v>
      </c>
      <c r="J304" s="95" t="s">
        <v>1177</v>
      </c>
      <c r="K304" s="95" t="s">
        <v>1177</v>
      </c>
      <c r="L304" s="95" t="s">
        <v>1177</v>
      </c>
      <c r="M304" s="95" t="s">
        <v>1179</v>
      </c>
      <c r="N304" s="95" t="s">
        <v>1178</v>
      </c>
      <c r="O304" s="95" t="s">
        <v>1179</v>
      </c>
      <c r="P304" s="95" t="s">
        <v>1179</v>
      </c>
      <c r="Q304" s="95" t="s">
        <v>1177</v>
      </c>
      <c r="R304" s="95" t="s">
        <v>1179</v>
      </c>
      <c r="S304" s="95" t="s">
        <v>1193</v>
      </c>
      <c r="U304" s="102" t="s">
        <v>1230</v>
      </c>
      <c r="V304" s="102" t="s">
        <v>1229</v>
      </c>
      <c r="W304" s="102" t="s">
        <v>1230</v>
      </c>
      <c r="X304" s="102" t="s">
        <v>1230</v>
      </c>
      <c r="Y304" s="103" t="s">
        <v>1234</v>
      </c>
      <c r="AA304" s="104" t="s">
        <v>1244</v>
      </c>
      <c r="AB304" s="105" t="s">
        <v>1229</v>
      </c>
      <c r="AC304" s="105" t="s">
        <v>1229</v>
      </c>
      <c r="AE304" s="18" t="s">
        <v>73</v>
      </c>
      <c r="AI304" s="102" t="s">
        <v>1230</v>
      </c>
      <c r="AJ304" s="95" t="s">
        <v>1229</v>
      </c>
      <c r="AM304" s="36" t="s">
        <v>64</v>
      </c>
      <c r="AP304" s="24" t="s">
        <v>244</v>
      </c>
      <c r="AQ304" s="103" t="s">
        <v>1229</v>
      </c>
      <c r="AR304" s="103" t="s">
        <v>1229</v>
      </c>
      <c r="AS304" s="83" t="s">
        <v>245</v>
      </c>
      <c r="AT304" s="15" t="s">
        <v>66</v>
      </c>
      <c r="AU304" s="11" t="s">
        <v>155</v>
      </c>
      <c r="AV304" s="86" t="s">
        <v>1180</v>
      </c>
      <c r="AX304" s="11" t="s">
        <v>69</v>
      </c>
      <c r="AY304" s="11" t="s">
        <v>60</v>
      </c>
      <c r="AZ304" s="11" t="s">
        <v>246</v>
      </c>
      <c r="BA304" s="11">
        <v>397921982</v>
      </c>
      <c r="BC304" s="12">
        <v>45972.57101822579</v>
      </c>
      <c r="BD304" s="12">
        <v>45972.578571196544</v>
      </c>
      <c r="BE304" s="12">
        <v>45972.578313585407</v>
      </c>
    </row>
    <row r="305" spans="1:58" ht="15" customHeight="1" x14ac:dyDescent="0.3">
      <c r="A305" s="38">
        <v>304</v>
      </c>
      <c r="B305" s="39" t="s">
        <v>1177</v>
      </c>
      <c r="C305" s="95" t="s">
        <v>1177</v>
      </c>
      <c r="D305" s="95" t="s">
        <v>1177</v>
      </c>
      <c r="E305" s="95" t="s">
        <v>1177</v>
      </c>
      <c r="F305" s="95" t="s">
        <v>1177</v>
      </c>
      <c r="G305" s="95" t="s">
        <v>1177</v>
      </c>
      <c r="H305" s="95" t="s">
        <v>1177</v>
      </c>
      <c r="I305" s="95" t="s">
        <v>1177</v>
      </c>
      <c r="J305" s="95" t="s">
        <v>1177</v>
      </c>
      <c r="K305" s="95" t="s">
        <v>1177</v>
      </c>
      <c r="L305" s="95" t="s">
        <v>1177</v>
      </c>
      <c r="M305" s="95" t="s">
        <v>1177</v>
      </c>
      <c r="N305" s="95" t="s">
        <v>1177</v>
      </c>
      <c r="O305" s="95" t="s">
        <v>1177</v>
      </c>
      <c r="P305" s="95" t="s">
        <v>1177</v>
      </c>
      <c r="Q305" s="95" t="s">
        <v>1177</v>
      </c>
      <c r="R305" s="95" t="s">
        <v>1177</v>
      </c>
      <c r="S305" s="95" t="s">
        <v>1193</v>
      </c>
      <c r="T305" s="40" t="s">
        <v>149</v>
      </c>
      <c r="U305" s="102" t="s">
        <v>1229</v>
      </c>
      <c r="V305" s="102" t="s">
        <v>1229</v>
      </c>
      <c r="W305" s="102" t="s">
        <v>1229</v>
      </c>
      <c r="X305" s="102" t="s">
        <v>1231</v>
      </c>
      <c r="Y305" s="103" t="s">
        <v>1234</v>
      </c>
      <c r="Z305" s="42" t="s">
        <v>150</v>
      </c>
      <c r="AA305" s="104" t="s">
        <v>1243</v>
      </c>
      <c r="AB305" s="105" t="s">
        <v>1229</v>
      </c>
      <c r="AC305" s="105" t="s">
        <v>1229</v>
      </c>
      <c r="AD305" s="43"/>
      <c r="AE305" s="43" t="s">
        <v>73</v>
      </c>
      <c r="AF305" s="44"/>
      <c r="AG305" s="44"/>
      <c r="AH305" s="45"/>
      <c r="AI305" s="102" t="s">
        <v>1231</v>
      </c>
      <c r="AJ305" s="95" t="s">
        <v>1229</v>
      </c>
      <c r="AK305" s="39"/>
      <c r="AL305" s="39"/>
      <c r="AM305" s="46" t="s">
        <v>64</v>
      </c>
      <c r="AN305" s="39"/>
      <c r="AO305" s="47"/>
      <c r="AP305" s="80"/>
      <c r="AQ305" s="103" t="s">
        <v>1231</v>
      </c>
      <c r="AR305" s="103" t="s">
        <v>1229</v>
      </c>
      <c r="AS305" s="45" t="s">
        <v>151</v>
      </c>
      <c r="AT305" s="49" t="s">
        <v>76</v>
      </c>
      <c r="AU305" s="48" t="s">
        <v>139</v>
      </c>
      <c r="AV305" s="86" t="s">
        <v>1184</v>
      </c>
      <c r="AW305" s="55"/>
      <c r="AX305" s="48" t="s">
        <v>109</v>
      </c>
      <c r="AY305" s="48" t="s">
        <v>60</v>
      </c>
      <c r="AZ305" s="48" t="s">
        <v>152</v>
      </c>
      <c r="BA305" s="48">
        <v>251917017</v>
      </c>
      <c r="BB305" s="48"/>
      <c r="BC305" s="50">
        <v>45972.569653127677</v>
      </c>
      <c r="BD305" s="50">
        <v>45972.579250304043</v>
      </c>
      <c r="BE305" s="50">
        <v>45972.579171351412</v>
      </c>
      <c r="BF305" s="48"/>
    </row>
    <row r="306" spans="1:58" ht="15" customHeight="1" x14ac:dyDescent="0.3">
      <c r="A306" s="141">
        <v>305</v>
      </c>
      <c r="B306" s="39" t="s">
        <v>1177</v>
      </c>
      <c r="C306" s="95" t="s">
        <v>1177</v>
      </c>
      <c r="D306" s="95" t="s">
        <v>1177</v>
      </c>
      <c r="E306" s="95" t="s">
        <v>1177</v>
      </c>
      <c r="F306" s="95" t="s">
        <v>1177</v>
      </c>
      <c r="G306" s="95" t="s">
        <v>1177</v>
      </c>
      <c r="H306" s="95" t="s">
        <v>1177</v>
      </c>
      <c r="I306" s="95" t="s">
        <v>1177</v>
      </c>
      <c r="J306" s="95" t="s">
        <v>1177</v>
      </c>
      <c r="K306" s="95" t="s">
        <v>1177</v>
      </c>
      <c r="L306" s="95" t="s">
        <v>1179</v>
      </c>
      <c r="M306" s="95" t="s">
        <v>1177</v>
      </c>
      <c r="N306" s="95" t="s">
        <v>1178</v>
      </c>
      <c r="O306" s="95" t="s">
        <v>1179</v>
      </c>
      <c r="P306" s="95" t="s">
        <v>1179</v>
      </c>
      <c r="Q306" s="95" t="s">
        <v>1179</v>
      </c>
      <c r="R306" s="95" t="s">
        <v>1177</v>
      </c>
      <c r="S306" s="95" t="s">
        <v>1179</v>
      </c>
      <c r="T306" s="25" t="s">
        <v>584</v>
      </c>
      <c r="U306" s="102" t="s">
        <v>1229</v>
      </c>
      <c r="V306" s="102" t="s">
        <v>1230</v>
      </c>
      <c r="W306" s="102" t="s">
        <v>1229</v>
      </c>
      <c r="X306" s="102" t="s">
        <v>1229</v>
      </c>
      <c r="Y306" s="103" t="s">
        <v>1233</v>
      </c>
      <c r="Z306" s="10" t="s">
        <v>585</v>
      </c>
      <c r="AA306" s="104" t="s">
        <v>1243</v>
      </c>
      <c r="AB306" s="105" t="s">
        <v>1231</v>
      </c>
      <c r="AC306" s="105" t="s">
        <v>1229</v>
      </c>
      <c r="AF306" s="19" t="s">
        <v>79</v>
      </c>
      <c r="AI306" s="102" t="s">
        <v>1229</v>
      </c>
      <c r="AJ306" s="95" t="s">
        <v>1229</v>
      </c>
      <c r="AM306" s="36" t="s">
        <v>64</v>
      </c>
      <c r="AQ306" s="103" t="s">
        <v>1229</v>
      </c>
      <c r="AR306" s="103" t="s">
        <v>1229</v>
      </c>
      <c r="AT306" s="15" t="s">
        <v>66</v>
      </c>
      <c r="AU306" s="11" t="s">
        <v>155</v>
      </c>
      <c r="AV306" s="86" t="s">
        <v>1180</v>
      </c>
      <c r="AX306" s="11" t="s">
        <v>69</v>
      </c>
      <c r="AY306" s="11" t="s">
        <v>60</v>
      </c>
      <c r="AZ306" s="11" t="s">
        <v>586</v>
      </c>
      <c r="BA306" s="11">
        <v>706681902</v>
      </c>
      <c r="BC306" s="12">
        <v>45972.572951129332</v>
      </c>
      <c r="BD306" s="12">
        <v>45972.580503565929</v>
      </c>
      <c r="BE306" s="12">
        <v>45972.580345169772</v>
      </c>
    </row>
    <row r="307" spans="1:58" ht="15" customHeight="1" x14ac:dyDescent="0.3">
      <c r="A307" s="141">
        <v>306</v>
      </c>
      <c r="B307" s="95" t="s">
        <v>1179</v>
      </c>
      <c r="C307" s="95" t="s">
        <v>1177</v>
      </c>
      <c r="D307" s="95" t="s">
        <v>1177</v>
      </c>
      <c r="E307" s="95" t="s">
        <v>1177</v>
      </c>
      <c r="F307" s="95" t="s">
        <v>1177</v>
      </c>
      <c r="G307" s="95" t="s">
        <v>1177</v>
      </c>
      <c r="H307" s="95" t="s">
        <v>1177</v>
      </c>
      <c r="I307" s="95" t="s">
        <v>1177</v>
      </c>
      <c r="J307" s="95" t="s">
        <v>1177</v>
      </c>
      <c r="K307" s="95" t="s">
        <v>1177</v>
      </c>
      <c r="L307" s="95" t="s">
        <v>1177</v>
      </c>
      <c r="M307" s="95" t="s">
        <v>1177</v>
      </c>
      <c r="N307" s="95" t="s">
        <v>1177</v>
      </c>
      <c r="O307" s="95" t="s">
        <v>1177</v>
      </c>
      <c r="P307" s="95" t="s">
        <v>1177</v>
      </c>
      <c r="Q307" s="95" t="s">
        <v>1177</v>
      </c>
      <c r="R307" s="95" t="s">
        <v>1177</v>
      </c>
      <c r="S307" s="95" t="s">
        <v>1177</v>
      </c>
      <c r="T307" s="27" t="s">
        <v>58</v>
      </c>
      <c r="U307" s="102" t="s">
        <v>1230</v>
      </c>
      <c r="V307" s="102" t="s">
        <v>1229</v>
      </c>
      <c r="W307" s="102" t="s">
        <v>1229</v>
      </c>
      <c r="X307" s="102" t="s">
        <v>1229</v>
      </c>
      <c r="Y307" s="103" t="s">
        <v>1236</v>
      </c>
      <c r="Z307" s="10" t="s">
        <v>62</v>
      </c>
      <c r="AA307" s="104" t="s">
        <v>1246</v>
      </c>
      <c r="AB307" s="105" t="s">
        <v>1229</v>
      </c>
      <c r="AC307" s="105" t="s">
        <v>1229</v>
      </c>
      <c r="AD307" s="18" t="s">
        <v>63</v>
      </c>
      <c r="AI307" s="102" t="s">
        <v>1229</v>
      </c>
      <c r="AJ307" s="95" t="s">
        <v>1229</v>
      </c>
      <c r="AM307" s="36" t="s">
        <v>64</v>
      </c>
      <c r="AQ307" s="103" t="s">
        <v>1229</v>
      </c>
      <c r="AR307" s="103" t="s">
        <v>1229</v>
      </c>
      <c r="AS307" s="83" t="s">
        <v>65</v>
      </c>
      <c r="AT307" s="15" t="s">
        <v>66</v>
      </c>
      <c r="AU307" s="11" t="s">
        <v>67</v>
      </c>
      <c r="AV307" s="86" t="s">
        <v>1184</v>
      </c>
      <c r="AX307" s="11" t="s">
        <v>69</v>
      </c>
      <c r="AY307" s="11" t="s">
        <v>60</v>
      </c>
      <c r="AZ307" s="11" t="s">
        <v>70</v>
      </c>
      <c r="BA307" s="11">
        <v>205346561</v>
      </c>
      <c r="BC307" s="12">
        <v>45972.572544741583</v>
      </c>
      <c r="BD307" s="12">
        <v>45972.591036236503</v>
      </c>
      <c r="BE307" s="12">
        <v>45972.59070226823</v>
      </c>
    </row>
    <row r="308" spans="1:58" ht="15" customHeight="1" x14ac:dyDescent="0.3">
      <c r="A308" s="141">
        <v>307</v>
      </c>
      <c r="B308" s="39" t="s">
        <v>1177</v>
      </c>
      <c r="C308" s="95" t="s">
        <v>1177</v>
      </c>
      <c r="D308" s="95" t="s">
        <v>1179</v>
      </c>
      <c r="E308" s="95" t="s">
        <v>1177</v>
      </c>
      <c r="F308" s="95" t="s">
        <v>1177</v>
      </c>
      <c r="G308" s="95" t="s">
        <v>1179</v>
      </c>
      <c r="H308" s="95" t="s">
        <v>1179</v>
      </c>
      <c r="I308" s="95" t="s">
        <v>1177</v>
      </c>
      <c r="J308" s="95" t="s">
        <v>1177</v>
      </c>
      <c r="K308" s="95" t="s">
        <v>1177</v>
      </c>
      <c r="L308" s="95" t="s">
        <v>1179</v>
      </c>
      <c r="M308" s="95" t="s">
        <v>1177</v>
      </c>
      <c r="N308" s="95" t="s">
        <v>1179</v>
      </c>
      <c r="O308" s="95" t="s">
        <v>1179</v>
      </c>
      <c r="P308" s="95" t="s">
        <v>1177</v>
      </c>
      <c r="Q308" s="95" t="s">
        <v>1179</v>
      </c>
      <c r="R308" s="95" t="s">
        <v>1177</v>
      </c>
      <c r="S308" s="95" t="s">
        <v>1177</v>
      </c>
      <c r="U308" s="102" t="s">
        <v>1229</v>
      </c>
      <c r="V308" s="102" t="s">
        <v>1229</v>
      </c>
      <c r="W308" s="102" t="s">
        <v>1231</v>
      </c>
      <c r="X308" s="102" t="s">
        <v>1230</v>
      </c>
      <c r="Y308" s="103" t="s">
        <v>1233</v>
      </c>
      <c r="Z308" s="10" t="s">
        <v>587</v>
      </c>
      <c r="AA308" s="104" t="s">
        <v>1243</v>
      </c>
      <c r="AB308" s="105" t="s">
        <v>1229</v>
      </c>
      <c r="AC308" s="105" t="s">
        <v>1229</v>
      </c>
      <c r="AE308" s="18" t="s">
        <v>73</v>
      </c>
      <c r="AI308" s="102" t="s">
        <v>1230</v>
      </c>
      <c r="AJ308" s="95" t="s">
        <v>1229</v>
      </c>
      <c r="AK308" s="7" t="s">
        <v>99</v>
      </c>
      <c r="AN308" s="7" t="s">
        <v>61</v>
      </c>
      <c r="AQ308" s="103" t="s">
        <v>1229</v>
      </c>
      <c r="AR308" s="103" t="s">
        <v>1229</v>
      </c>
      <c r="AT308" s="15" t="s">
        <v>66</v>
      </c>
      <c r="AU308" s="11" t="s">
        <v>155</v>
      </c>
      <c r="AV308" s="86" t="s">
        <v>1180</v>
      </c>
      <c r="AX308" s="11" t="s">
        <v>69</v>
      </c>
      <c r="AY308" s="11" t="s">
        <v>60</v>
      </c>
      <c r="AZ308" s="11" t="s">
        <v>588</v>
      </c>
      <c r="BA308" s="11">
        <v>697269993</v>
      </c>
      <c r="BC308" s="12">
        <v>45972.584222915393</v>
      </c>
      <c r="BD308" s="12">
        <v>45972.598813825571</v>
      </c>
      <c r="BE308" s="12">
        <v>45972.598663748773</v>
      </c>
    </row>
    <row r="309" spans="1:58" ht="15" customHeight="1" x14ac:dyDescent="0.3">
      <c r="A309" s="141">
        <v>308</v>
      </c>
      <c r="B309" s="39" t="s">
        <v>1177</v>
      </c>
      <c r="C309" s="95" t="s">
        <v>1177</v>
      </c>
      <c r="D309" s="95" t="s">
        <v>1177</v>
      </c>
      <c r="E309" s="95" t="s">
        <v>1177</v>
      </c>
      <c r="F309" s="95" t="s">
        <v>1177</v>
      </c>
      <c r="G309" s="95" t="s">
        <v>1177</v>
      </c>
      <c r="H309" s="95" t="s">
        <v>1177</v>
      </c>
      <c r="I309" s="95" t="s">
        <v>1177</v>
      </c>
      <c r="J309" s="95" t="s">
        <v>1177</v>
      </c>
      <c r="K309" s="95" t="s">
        <v>1177</v>
      </c>
      <c r="L309" s="95" t="s">
        <v>1177</v>
      </c>
      <c r="M309" s="95" t="s">
        <v>1179</v>
      </c>
      <c r="N309" s="95" t="s">
        <v>1177</v>
      </c>
      <c r="O309" s="95" t="s">
        <v>1177</v>
      </c>
      <c r="P309" s="95" t="s">
        <v>1177</v>
      </c>
      <c r="Q309" s="95" t="s">
        <v>1177</v>
      </c>
      <c r="R309" s="95" t="s">
        <v>1177</v>
      </c>
      <c r="S309" s="95" t="s">
        <v>1177</v>
      </c>
      <c r="T309" s="25" t="s">
        <v>589</v>
      </c>
      <c r="U309" s="102" t="s">
        <v>1229</v>
      </c>
      <c r="V309" s="102" t="s">
        <v>1231</v>
      </c>
      <c r="W309" s="102" t="s">
        <v>1231</v>
      </c>
      <c r="X309" s="102" t="s">
        <v>1231</v>
      </c>
      <c r="Y309" s="103" t="s">
        <v>1236</v>
      </c>
      <c r="Z309" s="10" t="s">
        <v>590</v>
      </c>
      <c r="AA309" s="104" t="s">
        <v>1244</v>
      </c>
      <c r="AB309" s="105" t="s">
        <v>1229</v>
      </c>
      <c r="AC309" s="105" t="s">
        <v>1229</v>
      </c>
      <c r="AD309" s="18" t="s">
        <v>63</v>
      </c>
      <c r="AE309" s="18" t="s">
        <v>73</v>
      </c>
      <c r="AF309" s="19" t="s">
        <v>79</v>
      </c>
      <c r="AI309" s="102" t="s">
        <v>1229</v>
      </c>
      <c r="AJ309" s="95" t="s">
        <v>1229</v>
      </c>
      <c r="AK309" s="7" t="s">
        <v>99</v>
      </c>
      <c r="AL309" s="7" t="s">
        <v>80</v>
      </c>
      <c r="AM309" s="36" t="s">
        <v>64</v>
      </c>
      <c r="AQ309" s="103" t="s">
        <v>1229</v>
      </c>
      <c r="AR309" s="103" t="s">
        <v>1229</v>
      </c>
      <c r="AT309" s="15" t="s">
        <v>66</v>
      </c>
      <c r="AU309" s="11" t="s">
        <v>155</v>
      </c>
      <c r="AV309" s="86" t="s">
        <v>1180</v>
      </c>
      <c r="AX309" s="11" t="s">
        <v>69</v>
      </c>
      <c r="AY309" s="11" t="s">
        <v>60</v>
      </c>
      <c r="AZ309" s="11" t="s">
        <v>591</v>
      </c>
      <c r="BA309" s="11">
        <v>635295725</v>
      </c>
      <c r="BC309" s="12">
        <v>45972.574664890562</v>
      </c>
      <c r="BD309" s="12">
        <v>45972.600638077427</v>
      </c>
      <c r="BE309" s="12">
        <v>45972.590689502591</v>
      </c>
    </row>
    <row r="310" spans="1:58" ht="15" customHeight="1" x14ac:dyDescent="0.3">
      <c r="A310" s="141">
        <v>309</v>
      </c>
      <c r="B310" s="39" t="s">
        <v>1177</v>
      </c>
      <c r="C310" s="95" t="s">
        <v>1177</v>
      </c>
      <c r="D310" s="95" t="s">
        <v>1178</v>
      </c>
      <c r="E310" s="95" t="s">
        <v>1177</v>
      </c>
      <c r="F310" s="95" t="s">
        <v>1177</v>
      </c>
      <c r="G310" s="95" t="s">
        <v>1177</v>
      </c>
      <c r="H310" s="95" t="s">
        <v>1179</v>
      </c>
      <c r="I310" s="95" t="s">
        <v>1177</v>
      </c>
      <c r="J310" s="95" t="s">
        <v>1179</v>
      </c>
      <c r="K310" s="95" t="s">
        <v>1177</v>
      </c>
      <c r="L310" s="95" t="s">
        <v>1177</v>
      </c>
      <c r="M310" s="95" t="s">
        <v>1177</v>
      </c>
      <c r="N310" s="95" t="s">
        <v>1179</v>
      </c>
      <c r="O310" s="95" t="s">
        <v>1178</v>
      </c>
      <c r="P310" s="95" t="s">
        <v>1179</v>
      </c>
      <c r="Q310" s="95" t="s">
        <v>1177</v>
      </c>
      <c r="R310" s="95" t="s">
        <v>1178</v>
      </c>
      <c r="S310" s="95" t="s">
        <v>1177</v>
      </c>
      <c r="U310" s="102" t="s">
        <v>1229</v>
      </c>
      <c r="V310" s="102" t="s">
        <v>1230</v>
      </c>
      <c r="W310" s="102" t="s">
        <v>1230</v>
      </c>
      <c r="X310" s="102" t="s">
        <v>1230</v>
      </c>
      <c r="Y310" s="103" t="s">
        <v>1233</v>
      </c>
      <c r="AA310" s="104" t="s">
        <v>1244</v>
      </c>
      <c r="AB310" s="105" t="s">
        <v>1229</v>
      </c>
      <c r="AC310" s="105" t="s">
        <v>1231</v>
      </c>
      <c r="AF310" s="19" t="s">
        <v>79</v>
      </c>
      <c r="AI310" s="102" t="s">
        <v>1231</v>
      </c>
      <c r="AJ310" s="95" t="s">
        <v>1229</v>
      </c>
      <c r="AK310" s="7" t="s">
        <v>99</v>
      </c>
      <c r="AQ310" s="103" t="s">
        <v>1229</v>
      </c>
      <c r="AR310" s="103" t="s">
        <v>1229</v>
      </c>
      <c r="AT310" s="15" t="s">
        <v>66</v>
      </c>
      <c r="AU310" s="11" t="s">
        <v>155</v>
      </c>
      <c r="AV310" s="86" t="s">
        <v>1180</v>
      </c>
      <c r="AX310" s="11" t="s">
        <v>92</v>
      </c>
      <c r="AY310" s="11" t="s">
        <v>60</v>
      </c>
      <c r="AZ310" s="11" t="s">
        <v>592</v>
      </c>
      <c r="BA310" s="11">
        <v>870501969</v>
      </c>
      <c r="BC310" s="12">
        <v>45973.389805458202</v>
      </c>
      <c r="BD310" s="12">
        <v>45973.399753203958</v>
      </c>
      <c r="BE310" s="12">
        <v>45973.39954702845</v>
      </c>
    </row>
    <row r="311" spans="1:58" ht="15" customHeight="1" x14ac:dyDescent="0.3">
      <c r="A311" s="141">
        <v>310</v>
      </c>
      <c r="B311" s="7" t="s">
        <v>1178</v>
      </c>
      <c r="C311" s="95" t="s">
        <v>1177</v>
      </c>
      <c r="D311" s="95" t="s">
        <v>1177</v>
      </c>
      <c r="E311" s="95" t="s">
        <v>1177</v>
      </c>
      <c r="F311" s="95" t="s">
        <v>1177</v>
      </c>
      <c r="G311" s="95" t="s">
        <v>1177</v>
      </c>
      <c r="H311" s="95" t="s">
        <v>1177</v>
      </c>
      <c r="I311" s="95" t="s">
        <v>1177</v>
      </c>
      <c r="J311" s="95" t="s">
        <v>1178</v>
      </c>
      <c r="K311" s="95" t="s">
        <v>1177</v>
      </c>
      <c r="L311" s="95" t="s">
        <v>1177</v>
      </c>
      <c r="M311" s="95" t="s">
        <v>1178</v>
      </c>
      <c r="N311" s="95" t="s">
        <v>1177</v>
      </c>
      <c r="O311" s="95" t="s">
        <v>1177</v>
      </c>
      <c r="P311" s="95" t="s">
        <v>1177</v>
      </c>
      <c r="Q311" s="95" t="s">
        <v>1177</v>
      </c>
      <c r="R311" s="95" t="s">
        <v>1177</v>
      </c>
      <c r="S311" s="95" t="s">
        <v>1178</v>
      </c>
      <c r="U311" s="102" t="s">
        <v>1229</v>
      </c>
      <c r="V311" s="102" t="s">
        <v>1229</v>
      </c>
      <c r="W311" s="102" t="s">
        <v>1230</v>
      </c>
      <c r="X311" s="102" t="s">
        <v>1230</v>
      </c>
      <c r="Y311" s="103" t="s">
        <v>1233</v>
      </c>
      <c r="AA311" s="104" t="s">
        <v>1245</v>
      </c>
      <c r="AB311" s="105" t="s">
        <v>1229</v>
      </c>
      <c r="AC311" s="105" t="s">
        <v>1229</v>
      </c>
      <c r="AE311" s="18" t="s">
        <v>73</v>
      </c>
      <c r="AI311" s="102" t="s">
        <v>1229</v>
      </c>
      <c r="AJ311" s="95" t="s">
        <v>1229</v>
      </c>
      <c r="AM311" s="36" t="s">
        <v>64</v>
      </c>
      <c r="AQ311" s="103" t="s">
        <v>1229</v>
      </c>
      <c r="AR311" s="103" t="s">
        <v>1229</v>
      </c>
      <c r="AT311" s="15" t="s">
        <v>66</v>
      </c>
      <c r="AU311" s="11" t="s">
        <v>155</v>
      </c>
      <c r="AV311" s="86" t="s">
        <v>1180</v>
      </c>
      <c r="AX311" s="11" t="s">
        <v>92</v>
      </c>
      <c r="AY311" s="11" t="s">
        <v>60</v>
      </c>
      <c r="AZ311" s="11" t="s">
        <v>593</v>
      </c>
      <c r="BA311" s="11">
        <v>452219087</v>
      </c>
      <c r="BC311" s="12">
        <v>45973.391525853323</v>
      </c>
      <c r="BD311" s="12">
        <v>45973.399863128783</v>
      </c>
      <c r="BE311" s="12">
        <v>45973.39949430072</v>
      </c>
    </row>
    <row r="312" spans="1:58" ht="15" customHeight="1" x14ac:dyDescent="0.3">
      <c r="A312" s="141">
        <v>311</v>
      </c>
      <c r="B312" s="95" t="s">
        <v>1177</v>
      </c>
      <c r="C312" s="95" t="s">
        <v>1179</v>
      </c>
      <c r="D312" s="95" t="s">
        <v>1177</v>
      </c>
      <c r="E312" s="95" t="s">
        <v>1179</v>
      </c>
      <c r="F312" s="95" t="s">
        <v>1179</v>
      </c>
      <c r="G312" s="95" t="s">
        <v>1179</v>
      </c>
      <c r="H312" s="95" t="s">
        <v>1179</v>
      </c>
      <c r="I312" s="95" t="s">
        <v>1177</v>
      </c>
      <c r="J312" s="95" t="s">
        <v>1179</v>
      </c>
      <c r="K312" s="95" t="s">
        <v>1177</v>
      </c>
      <c r="L312" s="95" t="s">
        <v>1179</v>
      </c>
      <c r="M312" s="95" t="s">
        <v>1177</v>
      </c>
      <c r="N312" s="95" t="s">
        <v>1179</v>
      </c>
      <c r="O312" s="95" t="s">
        <v>1178</v>
      </c>
      <c r="P312" s="95" t="s">
        <v>1193</v>
      </c>
      <c r="Q312" s="95" t="s">
        <v>1179</v>
      </c>
      <c r="R312" s="95" t="s">
        <v>1179</v>
      </c>
      <c r="S312" s="95" t="s">
        <v>1179</v>
      </c>
      <c r="T312" s="25" t="s">
        <v>594</v>
      </c>
      <c r="U312" s="102" t="s">
        <v>1229</v>
      </c>
      <c r="V312" s="102" t="s">
        <v>1229</v>
      </c>
      <c r="W312" s="102" t="s">
        <v>1231</v>
      </c>
      <c r="X312" s="102" t="s">
        <v>1229</v>
      </c>
      <c r="Y312" s="103" t="s">
        <v>1236</v>
      </c>
      <c r="Z312" s="21" t="s">
        <v>338</v>
      </c>
      <c r="AA312" s="104" t="s">
        <v>1246</v>
      </c>
      <c r="AB312" s="105" t="s">
        <v>1229</v>
      </c>
      <c r="AC312" s="105" t="s">
        <v>1231</v>
      </c>
      <c r="AF312" s="19" t="s">
        <v>79</v>
      </c>
      <c r="AI312" s="102" t="s">
        <v>1231</v>
      </c>
      <c r="AJ312" s="95" t="s">
        <v>1231</v>
      </c>
      <c r="AN312" s="7" t="s">
        <v>61</v>
      </c>
      <c r="AQ312" s="103" t="s">
        <v>1229</v>
      </c>
      <c r="AR312" s="103" t="s">
        <v>1231</v>
      </c>
      <c r="AT312" s="15" t="s">
        <v>66</v>
      </c>
      <c r="AU312" s="11" t="s">
        <v>155</v>
      </c>
      <c r="AV312" s="86" t="s">
        <v>1180</v>
      </c>
      <c r="AX312" s="11" t="s">
        <v>69</v>
      </c>
      <c r="AY312" s="11" t="s">
        <v>60</v>
      </c>
      <c r="AZ312" s="11" t="s">
        <v>595</v>
      </c>
      <c r="BA312" s="11">
        <v>266834282</v>
      </c>
      <c r="BC312" s="12">
        <v>45972.580049742559</v>
      </c>
      <c r="BD312" s="12">
        <v>45973.399890383247</v>
      </c>
      <c r="BE312" s="12">
        <v>45973.399343997597</v>
      </c>
    </row>
    <row r="313" spans="1:58" ht="15" customHeight="1" x14ac:dyDescent="0.3">
      <c r="A313" s="141">
        <v>312</v>
      </c>
      <c r="B313" s="95" t="s">
        <v>1177</v>
      </c>
      <c r="C313" s="95" t="s">
        <v>1177</v>
      </c>
      <c r="D313" s="95" t="s">
        <v>1177</v>
      </c>
      <c r="E313" s="95" t="s">
        <v>1177</v>
      </c>
      <c r="F313" s="95" t="s">
        <v>1179</v>
      </c>
      <c r="G313" s="95" t="s">
        <v>1177</v>
      </c>
      <c r="H313" s="95" t="s">
        <v>1179</v>
      </c>
      <c r="I313" s="95" t="s">
        <v>1177</v>
      </c>
      <c r="J313" s="95" t="s">
        <v>1177</v>
      </c>
      <c r="K313" s="95" t="s">
        <v>1179</v>
      </c>
      <c r="L313" s="95" t="s">
        <v>1177</v>
      </c>
      <c r="M313" s="95" t="s">
        <v>1179</v>
      </c>
      <c r="N313" s="95" t="s">
        <v>1179</v>
      </c>
      <c r="O313" s="95" t="s">
        <v>1179</v>
      </c>
      <c r="P313" s="95" t="s">
        <v>1177</v>
      </c>
      <c r="Q313" s="95" t="s">
        <v>1179</v>
      </c>
      <c r="R313" s="95" t="s">
        <v>1177</v>
      </c>
      <c r="S313" s="95" t="s">
        <v>1178</v>
      </c>
      <c r="U313" s="102" t="s">
        <v>1229</v>
      </c>
      <c r="V313" s="102" t="s">
        <v>1231</v>
      </c>
      <c r="W313" s="102" t="s">
        <v>1229</v>
      </c>
      <c r="X313" s="102" t="s">
        <v>1231</v>
      </c>
      <c r="Y313" s="103" t="s">
        <v>1233</v>
      </c>
      <c r="AA313" s="104" t="s">
        <v>1247</v>
      </c>
      <c r="AB313" s="105" t="s">
        <v>1231</v>
      </c>
      <c r="AC313" s="105" t="s">
        <v>1229</v>
      </c>
      <c r="AD313" s="18" t="s">
        <v>63</v>
      </c>
      <c r="AI313" s="102" t="s">
        <v>1231</v>
      </c>
      <c r="AJ313" s="95" t="s">
        <v>1230</v>
      </c>
      <c r="AL313" s="7" t="s">
        <v>80</v>
      </c>
      <c r="AQ313" s="103" t="s">
        <v>1231</v>
      </c>
      <c r="AR313" s="103" t="s">
        <v>1229</v>
      </c>
      <c r="AT313" s="15" t="s">
        <v>66</v>
      </c>
      <c r="AU313" s="11" t="s">
        <v>155</v>
      </c>
      <c r="AV313" s="86" t="s">
        <v>1180</v>
      </c>
      <c r="AW313" s="14" t="s">
        <v>596</v>
      </c>
      <c r="AX313" s="11" t="s">
        <v>92</v>
      </c>
      <c r="AY313" s="11" t="s">
        <v>59</v>
      </c>
      <c r="AZ313" s="11" t="s">
        <v>597</v>
      </c>
      <c r="BC313" s="12">
        <v>45973.391336722962</v>
      </c>
      <c r="BD313" s="12">
        <v>45973.400534271073</v>
      </c>
      <c r="BE313" s="12">
        <v>45973.400414302298</v>
      </c>
    </row>
    <row r="314" spans="1:58" ht="15" customHeight="1" x14ac:dyDescent="0.3">
      <c r="A314" s="141">
        <v>313</v>
      </c>
      <c r="B314" s="39" t="s">
        <v>1177</v>
      </c>
      <c r="C314" s="95" t="s">
        <v>1177</v>
      </c>
      <c r="D314" s="95" t="s">
        <v>1178</v>
      </c>
      <c r="E314" s="95" t="s">
        <v>1177</v>
      </c>
      <c r="F314" s="95" t="s">
        <v>1177</v>
      </c>
      <c r="G314" s="95" t="s">
        <v>1177</v>
      </c>
      <c r="H314" s="95" t="s">
        <v>1177</v>
      </c>
      <c r="I314" s="95" t="s">
        <v>1177</v>
      </c>
      <c r="J314" s="95" t="s">
        <v>1177</v>
      </c>
      <c r="K314" s="95" t="s">
        <v>1177</v>
      </c>
      <c r="L314" s="95" t="s">
        <v>1177</v>
      </c>
      <c r="M314" s="95" t="s">
        <v>1177</v>
      </c>
      <c r="N314" s="95" t="s">
        <v>1177</v>
      </c>
      <c r="O314" s="95" t="s">
        <v>1177</v>
      </c>
      <c r="P314" s="95" t="s">
        <v>1177</v>
      </c>
      <c r="Q314" s="95" t="s">
        <v>1177</v>
      </c>
      <c r="R314" s="95" t="s">
        <v>1177</v>
      </c>
      <c r="S314" s="95" t="s">
        <v>1177</v>
      </c>
      <c r="T314" s="25" t="s">
        <v>598</v>
      </c>
      <c r="U314" s="102" t="s">
        <v>1229</v>
      </c>
      <c r="V314" s="102" t="s">
        <v>1229</v>
      </c>
      <c r="W314" s="102" t="s">
        <v>1229</v>
      </c>
      <c r="X314" s="102" t="s">
        <v>1229</v>
      </c>
      <c r="Y314" s="103" t="s">
        <v>1233</v>
      </c>
      <c r="AA314" s="104" t="s">
        <v>1244</v>
      </c>
      <c r="AB314" s="105" t="s">
        <v>1229</v>
      </c>
      <c r="AC314" s="105" t="s">
        <v>1229</v>
      </c>
      <c r="AE314" s="18" t="s">
        <v>73</v>
      </c>
      <c r="AI314" s="102" t="s">
        <v>1229</v>
      </c>
      <c r="AJ314" s="95" t="s">
        <v>1229</v>
      </c>
      <c r="AM314" s="36" t="s">
        <v>64</v>
      </c>
      <c r="AQ314" s="103" t="s">
        <v>1229</v>
      </c>
      <c r="AR314" s="103" t="s">
        <v>1229</v>
      </c>
      <c r="AT314" s="15" t="s">
        <v>66</v>
      </c>
      <c r="AU314" s="11" t="s">
        <v>155</v>
      </c>
      <c r="AV314" s="86" t="s">
        <v>1180</v>
      </c>
      <c r="AX314" s="11" t="s">
        <v>92</v>
      </c>
      <c r="AY314" s="11" t="s">
        <v>60</v>
      </c>
      <c r="AZ314" s="11" t="s">
        <v>599</v>
      </c>
      <c r="BA314" s="11">
        <v>538432966</v>
      </c>
      <c r="BC314" s="12">
        <v>45973.390015633027</v>
      </c>
      <c r="BD314" s="12">
        <v>45973.400885960938</v>
      </c>
      <c r="BE314" s="12">
        <v>45973.400304074887</v>
      </c>
    </row>
    <row r="315" spans="1:58" ht="15" customHeight="1" x14ac:dyDescent="0.3">
      <c r="A315" s="141">
        <v>314</v>
      </c>
      <c r="B315" s="95" t="s">
        <v>1179</v>
      </c>
      <c r="C315" s="95" t="s">
        <v>1177</v>
      </c>
      <c r="D315" s="95" t="s">
        <v>1177</v>
      </c>
      <c r="E315" s="95" t="s">
        <v>1177</v>
      </c>
      <c r="F315" s="95" t="s">
        <v>1179</v>
      </c>
      <c r="G315" s="95" t="s">
        <v>1177</v>
      </c>
      <c r="H315" s="95" t="s">
        <v>1177</v>
      </c>
      <c r="I315" s="95" t="s">
        <v>1178</v>
      </c>
      <c r="J315" s="95" t="s">
        <v>1178</v>
      </c>
      <c r="K315" s="95" t="s">
        <v>1178</v>
      </c>
      <c r="L315" s="95" t="s">
        <v>1179</v>
      </c>
      <c r="M315" s="95" t="s">
        <v>1177</v>
      </c>
      <c r="N315" s="95" t="s">
        <v>1179</v>
      </c>
      <c r="O315" s="95" t="s">
        <v>1179</v>
      </c>
      <c r="P315" s="95" t="s">
        <v>1177</v>
      </c>
      <c r="Q315" s="95" t="s">
        <v>1178</v>
      </c>
      <c r="R315" s="95" t="s">
        <v>1179</v>
      </c>
      <c r="S315" s="95" t="s">
        <v>1179</v>
      </c>
      <c r="T315" s="27" t="s">
        <v>290</v>
      </c>
      <c r="U315" s="102" t="s">
        <v>1229</v>
      </c>
      <c r="V315" s="102" t="s">
        <v>1229</v>
      </c>
      <c r="W315" s="102" t="s">
        <v>1229</v>
      </c>
      <c r="X315" s="102" t="s">
        <v>1231</v>
      </c>
      <c r="Y315" s="103" t="s">
        <v>1233</v>
      </c>
      <c r="AA315" s="104" t="s">
        <v>1246</v>
      </c>
      <c r="AB315" s="105" t="s">
        <v>1229</v>
      </c>
      <c r="AC315" s="105" t="s">
        <v>1229</v>
      </c>
      <c r="AF315" s="19" t="s">
        <v>79</v>
      </c>
      <c r="AI315" s="102" t="s">
        <v>1229</v>
      </c>
      <c r="AJ315" s="95" t="s">
        <v>1229</v>
      </c>
      <c r="AN315" s="7" t="s">
        <v>61</v>
      </c>
      <c r="AQ315" s="103" t="s">
        <v>1229</v>
      </c>
      <c r="AR315" s="103" t="s">
        <v>1229</v>
      </c>
      <c r="AS315" s="83" t="s">
        <v>104</v>
      </c>
      <c r="AT315" s="15" t="s">
        <v>66</v>
      </c>
      <c r="AU315" s="11" t="s">
        <v>155</v>
      </c>
      <c r="AV315" s="86" t="s">
        <v>1180</v>
      </c>
      <c r="AX315" s="11" t="s">
        <v>92</v>
      </c>
      <c r="AY315" s="11" t="s">
        <v>60</v>
      </c>
      <c r="AZ315" s="11" t="s">
        <v>291</v>
      </c>
      <c r="BA315" s="11">
        <v>774061904</v>
      </c>
      <c r="BC315" s="12">
        <v>45973.391381323803</v>
      </c>
      <c r="BD315" s="12">
        <v>45973.400941482039</v>
      </c>
      <c r="BE315" s="12">
        <v>45973.400342910449</v>
      </c>
    </row>
    <row r="316" spans="1:58" ht="15" customHeight="1" x14ac:dyDescent="0.3">
      <c r="A316" s="141">
        <v>315</v>
      </c>
      <c r="B316" s="39" t="s">
        <v>1177</v>
      </c>
      <c r="C316" s="39" t="s">
        <v>1179</v>
      </c>
      <c r="D316" s="95" t="s">
        <v>1177</v>
      </c>
      <c r="E316" s="95" t="s">
        <v>1177</v>
      </c>
      <c r="F316" s="95" t="s">
        <v>1177</v>
      </c>
      <c r="G316" s="95" t="s">
        <v>1179</v>
      </c>
      <c r="H316" s="95" t="s">
        <v>1179</v>
      </c>
      <c r="I316" s="95" t="s">
        <v>1177</v>
      </c>
      <c r="J316" s="95" t="s">
        <v>1177</v>
      </c>
      <c r="K316" s="95" t="s">
        <v>1179</v>
      </c>
      <c r="L316" s="95" t="s">
        <v>1177</v>
      </c>
      <c r="M316" s="95" t="s">
        <v>1177</v>
      </c>
      <c r="N316" s="95" t="s">
        <v>1179</v>
      </c>
      <c r="O316" s="95" t="s">
        <v>1177</v>
      </c>
      <c r="P316" s="95" t="s">
        <v>1177</v>
      </c>
      <c r="Q316" s="95" t="s">
        <v>1177</v>
      </c>
      <c r="R316" s="95" t="s">
        <v>1179</v>
      </c>
      <c r="S316" s="95" t="s">
        <v>1179</v>
      </c>
      <c r="U316" s="102" t="s">
        <v>1229</v>
      </c>
      <c r="V316" s="102" t="s">
        <v>1231</v>
      </c>
      <c r="W316" s="102" t="s">
        <v>1229</v>
      </c>
      <c r="X316" s="102" t="s">
        <v>1231</v>
      </c>
      <c r="Y316" s="103" t="s">
        <v>1236</v>
      </c>
      <c r="AA316" s="104" t="s">
        <v>1245</v>
      </c>
      <c r="AB316" s="105" t="s">
        <v>1229</v>
      </c>
      <c r="AC316" s="105" t="s">
        <v>1231</v>
      </c>
      <c r="AF316" s="19" t="s">
        <v>79</v>
      </c>
      <c r="AI316" s="102" t="s">
        <v>1231</v>
      </c>
      <c r="AJ316" s="95" t="s">
        <v>1231</v>
      </c>
      <c r="AN316" s="7" t="s">
        <v>61</v>
      </c>
      <c r="AQ316" s="103" t="s">
        <v>1229</v>
      </c>
      <c r="AR316" s="103" t="s">
        <v>1231</v>
      </c>
      <c r="AT316" s="15" t="s">
        <v>66</v>
      </c>
      <c r="AU316" s="11" t="s">
        <v>155</v>
      </c>
      <c r="AV316" s="86" t="s">
        <v>1180</v>
      </c>
      <c r="AX316" s="11" t="s">
        <v>92</v>
      </c>
      <c r="AY316" s="11" t="s">
        <v>59</v>
      </c>
      <c r="AZ316" s="11" t="s">
        <v>600</v>
      </c>
      <c r="BC316" s="12">
        <v>45973.391505583553</v>
      </c>
      <c r="BD316" s="12">
        <v>45973.402084270812</v>
      </c>
      <c r="BE316" s="12">
        <v>45973.40200711957</v>
      </c>
    </row>
    <row r="317" spans="1:58" ht="15" customHeight="1" x14ac:dyDescent="0.3">
      <c r="A317" s="141">
        <v>316</v>
      </c>
      <c r="B317" s="7" t="s">
        <v>1179</v>
      </c>
      <c r="C317" s="39" t="s">
        <v>1178</v>
      </c>
      <c r="D317" s="95" t="s">
        <v>1179</v>
      </c>
      <c r="E317" s="95" t="s">
        <v>1177</v>
      </c>
      <c r="F317" s="95" t="s">
        <v>1178</v>
      </c>
      <c r="G317" s="95" t="s">
        <v>1179</v>
      </c>
      <c r="H317" s="95" t="s">
        <v>1177</v>
      </c>
      <c r="I317" s="95" t="s">
        <v>1178</v>
      </c>
      <c r="J317" s="95" t="s">
        <v>1178</v>
      </c>
      <c r="K317" s="95" t="s">
        <v>1179</v>
      </c>
      <c r="L317" s="95" t="s">
        <v>1179</v>
      </c>
      <c r="M317" s="95" t="s">
        <v>1177</v>
      </c>
      <c r="N317" s="95" t="s">
        <v>1178</v>
      </c>
      <c r="O317" s="95" t="s">
        <v>1178</v>
      </c>
      <c r="P317" s="95" t="s">
        <v>1178</v>
      </c>
      <c r="Q317" s="95" t="s">
        <v>1179</v>
      </c>
      <c r="R317" s="95" t="s">
        <v>1178</v>
      </c>
      <c r="S317" s="95" t="s">
        <v>1179</v>
      </c>
      <c r="U317" s="102" t="s">
        <v>1230</v>
      </c>
      <c r="V317" s="102" t="s">
        <v>1230</v>
      </c>
      <c r="W317" s="102" t="s">
        <v>1230</v>
      </c>
      <c r="X317" s="102" t="s">
        <v>1230</v>
      </c>
      <c r="Y317" s="103" t="s">
        <v>1233</v>
      </c>
      <c r="AA317" s="104" t="s">
        <v>1246</v>
      </c>
      <c r="AB317" s="105" t="s">
        <v>1230</v>
      </c>
      <c r="AC317" s="105" t="s">
        <v>1230</v>
      </c>
      <c r="AG317" s="19" t="s">
        <v>121</v>
      </c>
      <c r="AI317" s="102" t="s">
        <v>1231</v>
      </c>
      <c r="AJ317" s="95" t="s">
        <v>1230</v>
      </c>
      <c r="AM317" s="36" t="s">
        <v>64</v>
      </c>
      <c r="AQ317" s="103" t="s">
        <v>1230</v>
      </c>
      <c r="AR317" s="103" t="s">
        <v>1230</v>
      </c>
      <c r="AT317" s="15" t="s">
        <v>66</v>
      </c>
      <c r="AU317" s="11" t="s">
        <v>155</v>
      </c>
      <c r="AV317" s="86" t="s">
        <v>1180</v>
      </c>
      <c r="AX317" s="11" t="s">
        <v>92</v>
      </c>
      <c r="AY317" s="11" t="s">
        <v>59</v>
      </c>
      <c r="AZ317" s="11" t="s">
        <v>601</v>
      </c>
      <c r="BC317" s="12">
        <v>45973.390792073697</v>
      </c>
      <c r="BD317" s="12">
        <v>45973.402447977824</v>
      </c>
      <c r="BE317" s="12">
        <v>45973.402354520433</v>
      </c>
    </row>
    <row r="318" spans="1:58" ht="15" customHeight="1" x14ac:dyDescent="0.3">
      <c r="A318" s="141">
        <v>317</v>
      </c>
      <c r="B318" s="95" t="s">
        <v>1177</v>
      </c>
      <c r="C318" s="95" t="s">
        <v>1177</v>
      </c>
      <c r="D318" s="95" t="s">
        <v>1177</v>
      </c>
      <c r="E318" s="95" t="s">
        <v>1177</v>
      </c>
      <c r="F318" s="95" t="s">
        <v>1179</v>
      </c>
      <c r="G318" s="95" t="s">
        <v>1177</v>
      </c>
      <c r="H318" s="95" t="s">
        <v>1177</v>
      </c>
      <c r="I318" s="95" t="s">
        <v>1177</v>
      </c>
      <c r="J318" s="95" t="s">
        <v>1179</v>
      </c>
      <c r="K318" s="95" t="s">
        <v>1179</v>
      </c>
      <c r="L318" s="95" t="s">
        <v>1177</v>
      </c>
      <c r="M318" s="95" t="s">
        <v>1177</v>
      </c>
      <c r="N318" s="95" t="s">
        <v>1177</v>
      </c>
      <c r="O318" s="95" t="s">
        <v>1179</v>
      </c>
      <c r="P318" s="95" t="s">
        <v>1177</v>
      </c>
      <c r="Q318" s="95" t="s">
        <v>1179</v>
      </c>
      <c r="R318" s="95" t="s">
        <v>1177</v>
      </c>
      <c r="S318" s="95" t="s">
        <v>1179</v>
      </c>
      <c r="U318" s="102" t="s">
        <v>1231</v>
      </c>
      <c r="V318" s="102" t="s">
        <v>1232</v>
      </c>
      <c r="W318" s="102" t="s">
        <v>1229</v>
      </c>
      <c r="X318" s="102" t="s">
        <v>1229</v>
      </c>
      <c r="Y318" s="103" t="s">
        <v>1233</v>
      </c>
      <c r="Z318" s="10" t="s">
        <v>602</v>
      </c>
      <c r="AA318" s="104" t="s">
        <v>1245</v>
      </c>
      <c r="AB318" s="105" t="s">
        <v>1231</v>
      </c>
      <c r="AC318" s="105" t="s">
        <v>1229</v>
      </c>
      <c r="AD318" s="18" t="s">
        <v>63</v>
      </c>
      <c r="AE318" s="18" t="s">
        <v>73</v>
      </c>
      <c r="AI318" s="102" t="s">
        <v>1231</v>
      </c>
      <c r="AJ318" s="95" t="s">
        <v>1231</v>
      </c>
      <c r="AK318" s="7" t="s">
        <v>99</v>
      </c>
      <c r="AL318" s="7" t="s">
        <v>80</v>
      </c>
      <c r="AM318" s="36" t="s">
        <v>64</v>
      </c>
      <c r="AQ318" s="103" t="s">
        <v>1229</v>
      </c>
      <c r="AR318" s="103" t="s">
        <v>1230</v>
      </c>
      <c r="AT318" s="15" t="s">
        <v>66</v>
      </c>
      <c r="AU318" s="11" t="s">
        <v>155</v>
      </c>
      <c r="AV318" s="86" t="s">
        <v>1180</v>
      </c>
      <c r="AX318" s="11" t="s">
        <v>92</v>
      </c>
      <c r="AY318" s="11" t="s">
        <v>59</v>
      </c>
      <c r="AZ318" s="11" t="s">
        <v>603</v>
      </c>
      <c r="BC318" s="12">
        <v>45973.391406422372</v>
      </c>
      <c r="BD318" s="12">
        <v>45973.404795428498</v>
      </c>
      <c r="BE318" s="12">
        <v>45973.404208657033</v>
      </c>
    </row>
    <row r="319" spans="1:58" ht="15" customHeight="1" x14ac:dyDescent="0.3">
      <c r="A319" s="141">
        <v>318</v>
      </c>
      <c r="B319" s="95" t="s">
        <v>1177</v>
      </c>
      <c r="C319" s="95" t="s">
        <v>1177</v>
      </c>
      <c r="D319" s="95" t="s">
        <v>1177</v>
      </c>
      <c r="E319" s="95" t="s">
        <v>1179</v>
      </c>
      <c r="F319" s="95" t="s">
        <v>1179</v>
      </c>
      <c r="G319" s="95" t="s">
        <v>1177</v>
      </c>
      <c r="H319" s="95" t="s">
        <v>1179</v>
      </c>
      <c r="I319" s="99" t="s">
        <v>1179</v>
      </c>
      <c r="J319" s="95" t="s">
        <v>1179</v>
      </c>
      <c r="K319" s="95" t="s">
        <v>1178</v>
      </c>
      <c r="L319" s="95" t="s">
        <v>1179</v>
      </c>
      <c r="M319" s="95" t="s">
        <v>1178</v>
      </c>
      <c r="N319" s="95" t="s">
        <v>1179</v>
      </c>
      <c r="O319" s="95" t="s">
        <v>1179</v>
      </c>
      <c r="P319" s="95" t="s">
        <v>1177</v>
      </c>
      <c r="Q319" s="95" t="s">
        <v>1179</v>
      </c>
      <c r="R319" s="95" t="s">
        <v>1177</v>
      </c>
      <c r="S319" s="95" t="s">
        <v>1179</v>
      </c>
      <c r="U319" s="102" t="s">
        <v>1229</v>
      </c>
      <c r="V319" s="102" t="s">
        <v>1231</v>
      </c>
      <c r="W319" s="102" t="s">
        <v>1230</v>
      </c>
      <c r="X319" s="102" t="s">
        <v>1231</v>
      </c>
      <c r="Y319" s="103" t="s">
        <v>1233</v>
      </c>
      <c r="Z319" s="21" t="s">
        <v>604</v>
      </c>
      <c r="AA319" s="104" t="s">
        <v>1244</v>
      </c>
      <c r="AB319" s="105" t="s">
        <v>1229</v>
      </c>
      <c r="AC319" s="105" t="s">
        <v>1229</v>
      </c>
      <c r="AE319" s="18" t="s">
        <v>73</v>
      </c>
      <c r="AI319" s="102" t="s">
        <v>1231</v>
      </c>
      <c r="AJ319" s="95" t="s">
        <v>1231</v>
      </c>
      <c r="AM319" s="36" t="s">
        <v>64</v>
      </c>
      <c r="AQ319" s="103" t="s">
        <v>1231</v>
      </c>
      <c r="AR319" s="103" t="s">
        <v>1229</v>
      </c>
      <c r="AT319" s="15" t="s">
        <v>66</v>
      </c>
      <c r="AU319" s="11" t="s">
        <v>155</v>
      </c>
      <c r="AV319" s="86" t="s">
        <v>1180</v>
      </c>
      <c r="AX319" s="11" t="s">
        <v>92</v>
      </c>
      <c r="AY319" s="11" t="s">
        <v>60</v>
      </c>
      <c r="AZ319" s="11" t="s">
        <v>605</v>
      </c>
      <c r="BA319" s="11">
        <v>688322448</v>
      </c>
      <c r="BC319" s="12">
        <v>45973.392878207567</v>
      </c>
      <c r="BD319" s="12">
        <v>45973.404805139922</v>
      </c>
      <c r="BE319" s="12">
        <v>45973.404239043703</v>
      </c>
    </row>
    <row r="320" spans="1:58" ht="15" customHeight="1" x14ac:dyDescent="0.3">
      <c r="A320" s="141">
        <v>319</v>
      </c>
      <c r="B320" s="39" t="s">
        <v>1177</v>
      </c>
      <c r="C320" s="95" t="s">
        <v>1177</v>
      </c>
      <c r="D320" s="95" t="s">
        <v>1177</v>
      </c>
      <c r="E320" s="95" t="s">
        <v>1177</v>
      </c>
      <c r="F320" s="95" t="s">
        <v>1177</v>
      </c>
      <c r="G320" s="95" t="s">
        <v>1177</v>
      </c>
      <c r="H320" s="95" t="s">
        <v>1177</v>
      </c>
      <c r="I320" s="95" t="s">
        <v>1177</v>
      </c>
      <c r="J320" s="95" t="s">
        <v>1177</v>
      </c>
      <c r="K320" s="95" t="s">
        <v>1177</v>
      </c>
      <c r="L320" s="95" t="s">
        <v>1177</v>
      </c>
      <c r="M320" s="95" t="s">
        <v>1179</v>
      </c>
      <c r="N320" s="95" t="s">
        <v>1177</v>
      </c>
      <c r="O320" s="95" t="s">
        <v>1177</v>
      </c>
      <c r="P320" s="95" t="s">
        <v>1179</v>
      </c>
      <c r="Q320" s="95" t="s">
        <v>1179</v>
      </c>
      <c r="R320" s="95" t="s">
        <v>1177</v>
      </c>
      <c r="S320" s="95" t="s">
        <v>1177</v>
      </c>
      <c r="U320" s="102" t="s">
        <v>1231</v>
      </c>
      <c r="V320" s="102" t="s">
        <v>1229</v>
      </c>
      <c r="W320" s="102" t="s">
        <v>1231</v>
      </c>
      <c r="X320" s="102" t="s">
        <v>1229</v>
      </c>
      <c r="Y320" s="103" t="s">
        <v>1236</v>
      </c>
      <c r="AA320" s="104" t="s">
        <v>1247</v>
      </c>
      <c r="AB320" s="105" t="s">
        <v>1231</v>
      </c>
      <c r="AC320" s="105" t="s">
        <v>1231</v>
      </c>
      <c r="AE320" s="18" t="s">
        <v>73</v>
      </c>
      <c r="AI320" s="102" t="s">
        <v>1229</v>
      </c>
      <c r="AJ320" s="95" t="s">
        <v>1231</v>
      </c>
      <c r="AN320" s="7" t="s">
        <v>61</v>
      </c>
      <c r="AQ320" s="103" t="s">
        <v>1229</v>
      </c>
      <c r="AR320" s="103" t="s">
        <v>1231</v>
      </c>
      <c r="AT320" s="15" t="s">
        <v>66</v>
      </c>
      <c r="AU320" s="11" t="s">
        <v>155</v>
      </c>
      <c r="AV320" s="86" t="s">
        <v>1180</v>
      </c>
      <c r="AX320" s="11" t="s">
        <v>92</v>
      </c>
      <c r="AY320" s="11" t="s">
        <v>60</v>
      </c>
      <c r="AZ320" s="11" t="s">
        <v>606</v>
      </c>
      <c r="BA320" s="11">
        <v>316081973</v>
      </c>
      <c r="BC320" s="12">
        <v>45973.391669802113</v>
      </c>
      <c r="BD320" s="12">
        <v>45973.405681386932</v>
      </c>
      <c r="BE320" s="12">
        <v>45973.40550811898</v>
      </c>
    </row>
    <row r="321" spans="1:58" ht="15" customHeight="1" x14ac:dyDescent="0.3">
      <c r="A321" s="141">
        <v>320</v>
      </c>
      <c r="B321" s="39" t="s">
        <v>1177</v>
      </c>
      <c r="C321" s="95" t="s">
        <v>1177</v>
      </c>
      <c r="D321" s="95" t="s">
        <v>1177</v>
      </c>
      <c r="E321" s="95" t="s">
        <v>1177</v>
      </c>
      <c r="F321" s="95" t="s">
        <v>1177</v>
      </c>
      <c r="G321" s="95" t="s">
        <v>1178</v>
      </c>
      <c r="H321" s="95" t="s">
        <v>1177</v>
      </c>
      <c r="I321" s="95" t="s">
        <v>1177</v>
      </c>
      <c r="J321" s="95" t="s">
        <v>1177</v>
      </c>
      <c r="K321" s="95" t="s">
        <v>1177</v>
      </c>
      <c r="L321" s="95" t="s">
        <v>1177</v>
      </c>
      <c r="M321" s="95" t="s">
        <v>1177</v>
      </c>
      <c r="N321" s="95" t="s">
        <v>1179</v>
      </c>
      <c r="O321" s="95" t="s">
        <v>1177</v>
      </c>
      <c r="P321" s="95" t="s">
        <v>1177</v>
      </c>
      <c r="Q321" s="95" t="s">
        <v>1178</v>
      </c>
      <c r="R321" s="95" t="s">
        <v>1177</v>
      </c>
      <c r="S321" s="95" t="s">
        <v>1178</v>
      </c>
      <c r="U321" s="102" t="s">
        <v>1229</v>
      </c>
      <c r="V321" s="102" t="s">
        <v>1230</v>
      </c>
      <c r="W321" s="102" t="s">
        <v>1229</v>
      </c>
      <c r="X321" s="102" t="s">
        <v>1231</v>
      </c>
      <c r="Y321" s="103" t="s">
        <v>1233</v>
      </c>
      <c r="AA321" s="104" t="s">
        <v>1243</v>
      </c>
      <c r="AB321" s="105" t="s">
        <v>1229</v>
      </c>
      <c r="AC321" s="105" t="s">
        <v>1230</v>
      </c>
      <c r="AI321" s="102" t="s">
        <v>1229</v>
      </c>
      <c r="AJ321" s="95" t="s">
        <v>1230</v>
      </c>
      <c r="AL321" s="7" t="s">
        <v>80</v>
      </c>
      <c r="AQ321" s="103" t="s">
        <v>1229</v>
      </c>
      <c r="AR321" s="103" t="s">
        <v>1230</v>
      </c>
      <c r="AT321" s="15" t="s">
        <v>66</v>
      </c>
      <c r="AU321" s="11" t="s">
        <v>155</v>
      </c>
      <c r="AV321" s="86" t="s">
        <v>1180</v>
      </c>
      <c r="AX321" s="11" t="s">
        <v>607</v>
      </c>
      <c r="AY321" s="11" t="s">
        <v>60</v>
      </c>
      <c r="AZ321" s="11" t="s">
        <v>608</v>
      </c>
      <c r="BA321" s="11">
        <v>628397308</v>
      </c>
      <c r="BC321" s="12">
        <v>45973.392433408022</v>
      </c>
      <c r="BD321" s="12">
        <v>45973.407558713203</v>
      </c>
      <c r="BE321" s="12">
        <v>45973.405481896967</v>
      </c>
    </row>
    <row r="322" spans="1:58" ht="15" customHeight="1" x14ac:dyDescent="0.3">
      <c r="A322" s="141">
        <v>321</v>
      </c>
      <c r="B322" s="7" t="s">
        <v>1178</v>
      </c>
      <c r="C322" s="39" t="s">
        <v>1178</v>
      </c>
      <c r="D322" s="95" t="s">
        <v>1178</v>
      </c>
      <c r="E322" s="95" t="s">
        <v>1178</v>
      </c>
      <c r="F322" s="95" t="s">
        <v>1178</v>
      </c>
      <c r="G322" s="95" t="s">
        <v>1178</v>
      </c>
      <c r="H322" s="95" t="s">
        <v>1178</v>
      </c>
      <c r="I322" s="95" t="s">
        <v>1178</v>
      </c>
      <c r="J322" s="95" t="s">
        <v>1179</v>
      </c>
      <c r="K322" s="95" t="s">
        <v>1178</v>
      </c>
      <c r="L322" s="95" t="s">
        <v>1178</v>
      </c>
      <c r="M322" s="95" t="s">
        <v>1177</v>
      </c>
      <c r="N322" s="95" t="s">
        <v>1178</v>
      </c>
      <c r="O322" s="95" t="s">
        <v>1178</v>
      </c>
      <c r="P322" s="95" t="s">
        <v>1178</v>
      </c>
      <c r="Q322" s="95" t="s">
        <v>1178</v>
      </c>
      <c r="R322" s="95" t="s">
        <v>1178</v>
      </c>
      <c r="S322" s="95" t="s">
        <v>1178</v>
      </c>
      <c r="T322" s="25" t="s">
        <v>200</v>
      </c>
      <c r="U322" s="102" t="s">
        <v>1231</v>
      </c>
      <c r="V322" s="102" t="s">
        <v>1231</v>
      </c>
      <c r="W322" s="102" t="s">
        <v>1231</v>
      </c>
      <c r="X322" s="102" t="s">
        <v>1230</v>
      </c>
      <c r="Y322" s="103" t="s">
        <v>1236</v>
      </c>
      <c r="Z322" s="10" t="s">
        <v>201</v>
      </c>
      <c r="AA322" s="104" t="s">
        <v>1246</v>
      </c>
      <c r="AB322" s="105" t="s">
        <v>1230</v>
      </c>
      <c r="AC322" s="105" t="s">
        <v>1229</v>
      </c>
      <c r="AF322" s="19" t="s">
        <v>79</v>
      </c>
      <c r="AG322" s="19" t="s">
        <v>121</v>
      </c>
      <c r="AH322" s="33" t="s">
        <v>202</v>
      </c>
      <c r="AI322" s="102" t="s">
        <v>1231</v>
      </c>
      <c r="AJ322" s="95" t="s">
        <v>1229</v>
      </c>
      <c r="AM322" s="36" t="s">
        <v>64</v>
      </c>
      <c r="AP322" s="24" t="s">
        <v>203</v>
      </c>
      <c r="AQ322" s="103" t="s">
        <v>1231</v>
      </c>
      <c r="AR322" s="103" t="s">
        <v>1231</v>
      </c>
      <c r="AS322" s="83" t="s">
        <v>204</v>
      </c>
      <c r="AT322" s="15" t="s">
        <v>66</v>
      </c>
      <c r="AU322" s="11" t="s">
        <v>155</v>
      </c>
      <c r="AV322" s="86" t="s">
        <v>1180</v>
      </c>
      <c r="AX322" s="11" t="s">
        <v>92</v>
      </c>
      <c r="AY322" s="11" t="s">
        <v>60</v>
      </c>
      <c r="AZ322" s="11" t="s">
        <v>205</v>
      </c>
      <c r="BA322" s="11">
        <v>231102978</v>
      </c>
      <c r="BC322" s="12">
        <v>45973.39257821154</v>
      </c>
      <c r="BD322" s="12">
        <v>45973.408693798643</v>
      </c>
      <c r="BE322" s="12">
        <v>45973.40806205367</v>
      </c>
    </row>
    <row r="323" spans="1:58" ht="15" customHeight="1" x14ac:dyDescent="0.3">
      <c r="A323" s="141">
        <v>322</v>
      </c>
      <c r="B323" s="39" t="s">
        <v>1177</v>
      </c>
      <c r="C323" s="95" t="s">
        <v>1177</v>
      </c>
      <c r="D323" s="95" t="s">
        <v>1179</v>
      </c>
      <c r="E323" s="95" t="s">
        <v>1177</v>
      </c>
      <c r="F323" s="95" t="s">
        <v>1177</v>
      </c>
      <c r="G323" s="95" t="s">
        <v>1177</v>
      </c>
      <c r="H323" s="95" t="s">
        <v>1177</v>
      </c>
      <c r="I323" s="95" t="s">
        <v>1177</v>
      </c>
      <c r="J323" s="95" t="s">
        <v>1179</v>
      </c>
      <c r="K323" s="95" t="s">
        <v>1177</v>
      </c>
      <c r="L323" s="95" t="s">
        <v>1177</v>
      </c>
      <c r="M323" s="95" t="s">
        <v>1177</v>
      </c>
      <c r="N323" s="95" t="s">
        <v>1179</v>
      </c>
      <c r="O323" s="95" t="s">
        <v>1178</v>
      </c>
      <c r="P323" s="95" t="s">
        <v>1177</v>
      </c>
      <c r="Q323" s="95" t="s">
        <v>1177</v>
      </c>
      <c r="R323" s="95" t="s">
        <v>1179</v>
      </c>
      <c r="S323" s="95" t="s">
        <v>1177</v>
      </c>
      <c r="U323" s="102" t="s">
        <v>1231</v>
      </c>
      <c r="V323" s="102" t="s">
        <v>1229</v>
      </c>
      <c r="W323" s="102" t="s">
        <v>1229</v>
      </c>
      <c r="X323" s="102" t="s">
        <v>1231</v>
      </c>
      <c r="Y323" s="103" t="s">
        <v>1236</v>
      </c>
      <c r="AA323" s="104" t="s">
        <v>1248</v>
      </c>
      <c r="AB323" s="105" t="s">
        <v>1229</v>
      </c>
      <c r="AC323" s="105" t="s">
        <v>1229</v>
      </c>
      <c r="AF323" s="19" t="s">
        <v>79</v>
      </c>
      <c r="AI323" s="102" t="s">
        <v>1229</v>
      </c>
      <c r="AJ323" s="95" t="s">
        <v>1231</v>
      </c>
      <c r="AK323" s="7" t="s">
        <v>99</v>
      </c>
      <c r="AL323" s="7" t="s">
        <v>80</v>
      </c>
      <c r="AQ323" s="103" t="s">
        <v>1229</v>
      </c>
      <c r="AR323" s="103" t="s">
        <v>1231</v>
      </c>
      <c r="AT323" s="15" t="s">
        <v>66</v>
      </c>
      <c r="AU323" s="11" t="s">
        <v>155</v>
      </c>
      <c r="AV323" s="86" t="s">
        <v>1180</v>
      </c>
      <c r="AX323" s="11" t="s">
        <v>109</v>
      </c>
      <c r="AY323" s="11" t="s">
        <v>60</v>
      </c>
      <c r="AZ323" s="11" t="s">
        <v>609</v>
      </c>
      <c r="BA323" s="11">
        <v>354504920</v>
      </c>
      <c r="BC323" s="12">
        <v>45973.392240176501</v>
      </c>
      <c r="BD323" s="12">
        <v>45973.408901550662</v>
      </c>
      <c r="BE323" s="12">
        <v>45973.406235007133</v>
      </c>
    </row>
    <row r="324" spans="1:58" ht="15" customHeight="1" x14ac:dyDescent="0.3">
      <c r="A324" s="141">
        <v>323</v>
      </c>
      <c r="B324" s="39" t="s">
        <v>1177</v>
      </c>
      <c r="C324" s="95" t="s">
        <v>1177</v>
      </c>
      <c r="D324" s="95" t="s">
        <v>1177</v>
      </c>
      <c r="E324" s="95" t="s">
        <v>1177</v>
      </c>
      <c r="F324" s="95" t="s">
        <v>1177</v>
      </c>
      <c r="G324" s="95" t="s">
        <v>1177</v>
      </c>
      <c r="H324" s="95" t="s">
        <v>1177</v>
      </c>
      <c r="I324" s="99" t="s">
        <v>1179</v>
      </c>
      <c r="J324" s="95" t="s">
        <v>1177</v>
      </c>
      <c r="K324" s="95" t="s">
        <v>1177</v>
      </c>
      <c r="L324" s="95" t="s">
        <v>1177</v>
      </c>
      <c r="M324" s="95" t="s">
        <v>1177</v>
      </c>
      <c r="N324" s="95" t="s">
        <v>1179</v>
      </c>
      <c r="O324" s="95" t="s">
        <v>1177</v>
      </c>
      <c r="P324" s="95" t="s">
        <v>1177</v>
      </c>
      <c r="Q324" s="95" t="s">
        <v>1177</v>
      </c>
      <c r="R324" s="95" t="s">
        <v>1177</v>
      </c>
      <c r="S324" s="95" t="s">
        <v>1177</v>
      </c>
      <c r="U324" s="102" t="s">
        <v>1229</v>
      </c>
      <c r="V324" s="102" t="s">
        <v>1229</v>
      </c>
      <c r="W324" s="102" t="s">
        <v>1231</v>
      </c>
      <c r="X324" s="102" t="s">
        <v>1231</v>
      </c>
      <c r="Y324" s="103" t="s">
        <v>1236</v>
      </c>
      <c r="AA324" s="104" t="s">
        <v>1247</v>
      </c>
      <c r="AB324" s="105" t="s">
        <v>1229</v>
      </c>
      <c r="AC324" s="105" t="s">
        <v>1231</v>
      </c>
      <c r="AE324" s="18" t="s">
        <v>73</v>
      </c>
      <c r="AI324" s="102" t="s">
        <v>1231</v>
      </c>
      <c r="AJ324" s="95" t="s">
        <v>1231</v>
      </c>
      <c r="AL324" s="7" t="s">
        <v>80</v>
      </c>
      <c r="AN324" s="7" t="s">
        <v>61</v>
      </c>
      <c r="AQ324" s="103" t="s">
        <v>1231</v>
      </c>
      <c r="AR324" s="103" t="s">
        <v>1231</v>
      </c>
      <c r="AT324" s="15" t="s">
        <v>66</v>
      </c>
      <c r="AU324" s="11" t="s">
        <v>155</v>
      </c>
      <c r="AV324" s="86" t="s">
        <v>1180</v>
      </c>
      <c r="AX324" s="11" t="s">
        <v>92</v>
      </c>
      <c r="AY324" s="11" t="s">
        <v>60</v>
      </c>
      <c r="AZ324" s="11" t="s">
        <v>610</v>
      </c>
      <c r="BA324" s="11">
        <v>1061509893</v>
      </c>
      <c r="BC324" s="12">
        <v>45973.39260381888</v>
      </c>
      <c r="BD324" s="12">
        <v>45973.410449565592</v>
      </c>
      <c r="BE324" s="12">
        <v>45973.4099271983</v>
      </c>
    </row>
    <row r="325" spans="1:58" ht="15" customHeight="1" x14ac:dyDescent="0.3">
      <c r="A325" s="141">
        <v>324</v>
      </c>
      <c r="B325" s="39" t="s">
        <v>1177</v>
      </c>
      <c r="C325" s="95" t="s">
        <v>1177</v>
      </c>
      <c r="D325" s="95" t="s">
        <v>1177</v>
      </c>
      <c r="E325" s="95" t="s">
        <v>1177</v>
      </c>
      <c r="F325" s="95" t="s">
        <v>1177</v>
      </c>
      <c r="G325" s="95" t="s">
        <v>1177</v>
      </c>
      <c r="H325" s="95" t="s">
        <v>1177</v>
      </c>
      <c r="I325" s="95" t="s">
        <v>1177</v>
      </c>
      <c r="J325" s="95" t="s">
        <v>1177</v>
      </c>
      <c r="K325" s="95" t="s">
        <v>1177</v>
      </c>
      <c r="L325" s="95" t="s">
        <v>1177</v>
      </c>
      <c r="M325" s="95" t="s">
        <v>1177</v>
      </c>
      <c r="N325" s="95" t="s">
        <v>1179</v>
      </c>
      <c r="O325" s="95" t="s">
        <v>1177</v>
      </c>
      <c r="P325" s="95" t="s">
        <v>1177</v>
      </c>
      <c r="Q325" s="95" t="s">
        <v>1177</v>
      </c>
      <c r="R325" s="95" t="s">
        <v>1177</v>
      </c>
      <c r="S325" s="95" t="s">
        <v>1177</v>
      </c>
      <c r="U325" s="102" t="s">
        <v>1229</v>
      </c>
      <c r="V325" s="102" t="s">
        <v>1229</v>
      </c>
      <c r="W325" s="102" t="s">
        <v>1229</v>
      </c>
      <c r="X325" s="102" t="s">
        <v>1229</v>
      </c>
      <c r="Y325" s="103" t="s">
        <v>1233</v>
      </c>
      <c r="AA325" s="104" t="s">
        <v>1243</v>
      </c>
      <c r="AB325" s="105" t="s">
        <v>1229</v>
      </c>
      <c r="AC325" s="105" t="s">
        <v>1229</v>
      </c>
      <c r="AD325" s="18" t="s">
        <v>63</v>
      </c>
      <c r="AI325" s="102" t="s">
        <v>1229</v>
      </c>
      <c r="AJ325" s="95" t="s">
        <v>1229</v>
      </c>
      <c r="AK325" s="7" t="s">
        <v>99</v>
      </c>
      <c r="AL325" s="7" t="s">
        <v>80</v>
      </c>
      <c r="AQ325" s="103" t="s">
        <v>1229</v>
      </c>
      <c r="AR325" s="103" t="s">
        <v>1229</v>
      </c>
      <c r="AT325" s="15" t="s">
        <v>66</v>
      </c>
      <c r="AU325" s="11" t="s">
        <v>155</v>
      </c>
      <c r="AV325" s="86" t="s">
        <v>1180</v>
      </c>
      <c r="AX325" s="11" t="s">
        <v>92</v>
      </c>
      <c r="AY325" s="11" t="s">
        <v>60</v>
      </c>
      <c r="AZ325" s="11" t="s">
        <v>611</v>
      </c>
      <c r="BA325" s="11">
        <v>101112327</v>
      </c>
      <c r="BC325" s="12">
        <v>45973.39211660219</v>
      </c>
      <c r="BD325" s="12">
        <v>45973.413334812132</v>
      </c>
      <c r="BE325" s="12">
        <v>45973.413171309126</v>
      </c>
    </row>
    <row r="326" spans="1:58" ht="15" customHeight="1" x14ac:dyDescent="0.3">
      <c r="A326" s="141">
        <v>325</v>
      </c>
      <c r="B326" s="39" t="s">
        <v>1177</v>
      </c>
      <c r="C326" s="95" t="s">
        <v>1177</v>
      </c>
      <c r="D326" s="95" t="s">
        <v>1177</v>
      </c>
      <c r="E326" s="95" t="s">
        <v>1177</v>
      </c>
      <c r="F326" s="95" t="s">
        <v>1177</v>
      </c>
      <c r="G326" s="95" t="s">
        <v>1179</v>
      </c>
      <c r="H326" s="95" t="s">
        <v>1177</v>
      </c>
      <c r="I326" s="99" t="s">
        <v>1179</v>
      </c>
      <c r="J326" s="95" t="s">
        <v>1177</v>
      </c>
      <c r="K326" s="95" t="s">
        <v>1177</v>
      </c>
      <c r="L326" s="95" t="s">
        <v>1177</v>
      </c>
      <c r="M326" s="95" t="s">
        <v>1177</v>
      </c>
      <c r="N326" s="95" t="s">
        <v>1179</v>
      </c>
      <c r="O326" s="95" t="s">
        <v>1177</v>
      </c>
      <c r="P326" s="95" t="s">
        <v>1177</v>
      </c>
      <c r="Q326" s="95" t="s">
        <v>1179</v>
      </c>
      <c r="R326" s="95" t="s">
        <v>1178</v>
      </c>
      <c r="S326" s="95" t="s">
        <v>1179</v>
      </c>
      <c r="U326" s="102" t="s">
        <v>1231</v>
      </c>
      <c r="V326" s="102" t="s">
        <v>1231</v>
      </c>
      <c r="W326" s="102" t="s">
        <v>1231</v>
      </c>
      <c r="X326" s="102" t="s">
        <v>1231</v>
      </c>
      <c r="Y326" s="103" t="s">
        <v>1236</v>
      </c>
      <c r="AA326" s="104" t="s">
        <v>1247</v>
      </c>
      <c r="AB326" s="105" t="s">
        <v>1231</v>
      </c>
      <c r="AC326" s="105" t="s">
        <v>1230</v>
      </c>
      <c r="AE326" s="18" t="s">
        <v>73</v>
      </c>
      <c r="AI326" s="102" t="s">
        <v>1231</v>
      </c>
      <c r="AJ326" s="95" t="s">
        <v>1231</v>
      </c>
      <c r="AN326" s="7" t="s">
        <v>61</v>
      </c>
      <c r="AQ326" s="103" t="s">
        <v>1229</v>
      </c>
      <c r="AR326" s="103" t="s">
        <v>1230</v>
      </c>
      <c r="AT326" s="15" t="s">
        <v>66</v>
      </c>
      <c r="AU326" s="11" t="s">
        <v>139</v>
      </c>
      <c r="AV326" s="86" t="s">
        <v>1184</v>
      </c>
      <c r="AX326" s="11" t="s">
        <v>92</v>
      </c>
      <c r="AY326" s="11" t="s">
        <v>59</v>
      </c>
      <c r="AZ326" s="11" t="s">
        <v>146</v>
      </c>
      <c r="BC326" s="12">
        <v>45973.391495291107</v>
      </c>
      <c r="BD326" s="12">
        <v>45973.416195960963</v>
      </c>
      <c r="BE326" s="12">
        <v>45973.415813504187</v>
      </c>
    </row>
    <row r="327" spans="1:58" ht="15" customHeight="1" x14ac:dyDescent="0.3">
      <c r="A327" s="141">
        <v>326</v>
      </c>
      <c r="B327" s="95" t="s">
        <v>1177</v>
      </c>
      <c r="C327" s="95" t="s">
        <v>1177</v>
      </c>
      <c r="D327" s="95" t="s">
        <v>1179</v>
      </c>
      <c r="E327" s="95" t="s">
        <v>1177</v>
      </c>
      <c r="F327" s="95" t="s">
        <v>1179</v>
      </c>
      <c r="G327" s="95" t="s">
        <v>1177</v>
      </c>
      <c r="H327" s="95" t="s">
        <v>1179</v>
      </c>
      <c r="I327" s="95" t="s">
        <v>1177</v>
      </c>
      <c r="J327" s="95" t="s">
        <v>1179</v>
      </c>
      <c r="K327" s="95" t="s">
        <v>1179</v>
      </c>
      <c r="L327" s="95" t="s">
        <v>1177</v>
      </c>
      <c r="M327" s="95" t="s">
        <v>1177</v>
      </c>
      <c r="N327" s="95" t="s">
        <v>1179</v>
      </c>
      <c r="O327" s="95" t="s">
        <v>1179</v>
      </c>
      <c r="P327" s="95" t="s">
        <v>1179</v>
      </c>
      <c r="Q327" s="95" t="s">
        <v>1177</v>
      </c>
      <c r="R327" s="95" t="s">
        <v>1179</v>
      </c>
      <c r="S327" s="95" t="s">
        <v>1177</v>
      </c>
      <c r="T327" s="25" t="s">
        <v>612</v>
      </c>
      <c r="U327" s="102" t="s">
        <v>1229</v>
      </c>
      <c r="V327" s="102" t="s">
        <v>1229</v>
      </c>
      <c r="W327" s="102" t="s">
        <v>1231</v>
      </c>
      <c r="X327" s="102" t="s">
        <v>1229</v>
      </c>
      <c r="Y327" s="103" t="s">
        <v>1237</v>
      </c>
      <c r="Z327" s="10" t="s">
        <v>613</v>
      </c>
      <c r="AA327" s="104" t="s">
        <v>1246</v>
      </c>
      <c r="AB327" s="105" t="s">
        <v>1229</v>
      </c>
      <c r="AC327" s="105" t="s">
        <v>1231</v>
      </c>
      <c r="AE327" s="18" t="s">
        <v>73</v>
      </c>
      <c r="AF327" s="19" t="s">
        <v>79</v>
      </c>
      <c r="AI327" s="102" t="s">
        <v>1231</v>
      </c>
      <c r="AJ327" s="95" t="s">
        <v>1229</v>
      </c>
      <c r="AK327" s="7" t="s">
        <v>99</v>
      </c>
      <c r="AL327" s="7" t="s">
        <v>80</v>
      </c>
      <c r="AQ327" s="103" t="s">
        <v>1231</v>
      </c>
      <c r="AR327" s="103" t="s">
        <v>1229</v>
      </c>
      <c r="AT327" s="15" t="s">
        <v>66</v>
      </c>
      <c r="AU327" s="11" t="s">
        <v>155</v>
      </c>
      <c r="AV327" s="86" t="s">
        <v>1180</v>
      </c>
      <c r="AX327" s="11" t="s">
        <v>92</v>
      </c>
      <c r="AY327" s="11" t="s">
        <v>59</v>
      </c>
      <c r="AZ327" s="11" t="s">
        <v>614</v>
      </c>
      <c r="BC327" s="12">
        <v>45973.391045129378</v>
      </c>
      <c r="BD327" s="12">
        <v>45973.418279622143</v>
      </c>
      <c r="BE327" s="12">
        <v>45973.417944034707</v>
      </c>
    </row>
    <row r="328" spans="1:58" ht="15" customHeight="1" x14ac:dyDescent="0.3">
      <c r="A328" s="141">
        <v>327</v>
      </c>
      <c r="B328" s="95" t="s">
        <v>1177</v>
      </c>
      <c r="C328" s="95" t="s">
        <v>1177</v>
      </c>
      <c r="D328" s="95" t="s">
        <v>1177</v>
      </c>
      <c r="E328" s="95" t="s">
        <v>1177</v>
      </c>
      <c r="F328" s="95" t="s">
        <v>1179</v>
      </c>
      <c r="G328" s="95" t="s">
        <v>1179</v>
      </c>
      <c r="H328" s="95" t="s">
        <v>1179</v>
      </c>
      <c r="I328" s="95" t="s">
        <v>1177</v>
      </c>
      <c r="J328" s="95" t="s">
        <v>1177</v>
      </c>
      <c r="K328" s="95" t="s">
        <v>1179</v>
      </c>
      <c r="L328" s="95" t="s">
        <v>1179</v>
      </c>
      <c r="M328" s="95" t="s">
        <v>1177</v>
      </c>
      <c r="N328" s="95" t="s">
        <v>1179</v>
      </c>
      <c r="O328" s="95" t="s">
        <v>1179</v>
      </c>
      <c r="P328" s="95" t="s">
        <v>1179</v>
      </c>
      <c r="Q328" s="95" t="s">
        <v>1179</v>
      </c>
      <c r="R328" s="95" t="s">
        <v>1179</v>
      </c>
      <c r="S328" s="95" t="s">
        <v>1179</v>
      </c>
      <c r="U328" s="102" t="s">
        <v>1230</v>
      </c>
      <c r="V328" s="102" t="s">
        <v>1230</v>
      </c>
      <c r="W328" s="102" t="s">
        <v>1230</v>
      </c>
      <c r="X328" s="102" t="s">
        <v>1230</v>
      </c>
      <c r="Y328" s="103" t="s">
        <v>1236</v>
      </c>
      <c r="AA328" s="104" t="s">
        <v>1247</v>
      </c>
      <c r="AB328" s="105" t="s">
        <v>1230</v>
      </c>
      <c r="AC328" s="105" t="s">
        <v>1230</v>
      </c>
      <c r="AD328" s="18" t="s">
        <v>63</v>
      </c>
      <c r="AE328" s="18" t="s">
        <v>73</v>
      </c>
      <c r="AI328" s="102" t="s">
        <v>1230</v>
      </c>
      <c r="AJ328" s="95" t="s">
        <v>1230</v>
      </c>
      <c r="AK328" s="7" t="s">
        <v>99</v>
      </c>
      <c r="AN328" s="7" t="s">
        <v>61</v>
      </c>
      <c r="AQ328" s="103" t="s">
        <v>1229</v>
      </c>
      <c r="AR328" s="103" t="s">
        <v>1230</v>
      </c>
      <c r="AT328" s="15" t="s">
        <v>66</v>
      </c>
      <c r="AU328" s="11" t="s">
        <v>155</v>
      </c>
      <c r="AV328" s="86" t="s">
        <v>1180</v>
      </c>
      <c r="AX328" s="11" t="s">
        <v>92</v>
      </c>
      <c r="AY328" s="11" t="s">
        <v>59</v>
      </c>
      <c r="AZ328" s="11" t="s">
        <v>615</v>
      </c>
      <c r="BC328" s="12">
        <v>45973.391744488858</v>
      </c>
      <c r="BD328" s="12">
        <v>45973.422865763503</v>
      </c>
      <c r="BE328" s="12">
        <v>45973.422648028747</v>
      </c>
    </row>
    <row r="329" spans="1:58" ht="15" customHeight="1" x14ac:dyDescent="0.3">
      <c r="A329" s="141">
        <v>328</v>
      </c>
      <c r="B329" s="39" t="s">
        <v>1177</v>
      </c>
      <c r="C329" s="95" t="s">
        <v>1177</v>
      </c>
      <c r="D329" s="95" t="s">
        <v>1177</v>
      </c>
      <c r="E329" s="95" t="s">
        <v>1177</v>
      </c>
      <c r="F329" s="95" t="s">
        <v>1177</v>
      </c>
      <c r="G329" s="95" t="s">
        <v>1177</v>
      </c>
      <c r="H329" s="95" t="s">
        <v>1179</v>
      </c>
      <c r="I329" s="99" t="s">
        <v>1179</v>
      </c>
      <c r="J329" s="95" t="s">
        <v>1179</v>
      </c>
      <c r="K329" s="95" t="s">
        <v>1179</v>
      </c>
      <c r="L329" s="95" t="s">
        <v>1179</v>
      </c>
      <c r="M329" s="95" t="s">
        <v>1177</v>
      </c>
      <c r="N329" s="95" t="s">
        <v>1177</v>
      </c>
      <c r="O329" s="95" t="s">
        <v>1177</v>
      </c>
      <c r="P329" s="95" t="s">
        <v>1177</v>
      </c>
      <c r="Q329" s="95" t="s">
        <v>1177</v>
      </c>
      <c r="R329" s="95" t="s">
        <v>1177</v>
      </c>
      <c r="S329" s="95" t="s">
        <v>1177</v>
      </c>
      <c r="U329" s="102" t="s">
        <v>1229</v>
      </c>
      <c r="V329" s="102" t="s">
        <v>1229</v>
      </c>
      <c r="W329" s="102" t="s">
        <v>1229</v>
      </c>
      <c r="X329" s="102" t="s">
        <v>1229</v>
      </c>
      <c r="Y329" s="103" t="s">
        <v>1236</v>
      </c>
      <c r="AA329" s="104" t="s">
        <v>1247</v>
      </c>
      <c r="AB329" s="105" t="s">
        <v>1231</v>
      </c>
      <c r="AC329" s="105" t="s">
        <v>1229</v>
      </c>
      <c r="AE329" s="18" t="s">
        <v>73</v>
      </c>
      <c r="AI329" s="102" t="s">
        <v>1231</v>
      </c>
      <c r="AJ329" s="95" t="s">
        <v>1231</v>
      </c>
      <c r="AK329" s="7" t="s">
        <v>99</v>
      </c>
      <c r="AQ329" s="103" t="s">
        <v>1231</v>
      </c>
      <c r="AR329" s="103" t="s">
        <v>1231</v>
      </c>
      <c r="AT329" s="15" t="s">
        <v>66</v>
      </c>
      <c r="AU329" s="11" t="s">
        <v>155</v>
      </c>
      <c r="AV329" s="86" t="s">
        <v>1180</v>
      </c>
      <c r="AX329" s="11" t="s">
        <v>92</v>
      </c>
      <c r="AY329" s="11" t="s">
        <v>59</v>
      </c>
      <c r="AZ329" s="11" t="s">
        <v>616</v>
      </c>
      <c r="BC329" s="12">
        <v>45973.391414958023</v>
      </c>
      <c r="BD329" s="12">
        <v>45973.431253930547</v>
      </c>
      <c r="BE329" s="12">
        <v>45973.430941756247</v>
      </c>
    </row>
    <row r="330" spans="1:58" ht="15" customHeight="1" x14ac:dyDescent="0.3">
      <c r="A330" s="141">
        <v>329</v>
      </c>
      <c r="B330" s="39" t="s">
        <v>1177</v>
      </c>
      <c r="C330" s="95" t="s">
        <v>1177</v>
      </c>
      <c r="D330" s="95" t="s">
        <v>1177</v>
      </c>
      <c r="E330" s="95" t="s">
        <v>1177</v>
      </c>
      <c r="F330" s="95" t="s">
        <v>1177</v>
      </c>
      <c r="G330" s="95" t="s">
        <v>1178</v>
      </c>
      <c r="H330" s="95" t="s">
        <v>1177</v>
      </c>
      <c r="I330" s="95" t="s">
        <v>1177</v>
      </c>
      <c r="J330" s="95" t="s">
        <v>1177</v>
      </c>
      <c r="K330" s="95" t="s">
        <v>1177</v>
      </c>
      <c r="L330" s="95" t="s">
        <v>1177</v>
      </c>
      <c r="M330" s="95" t="s">
        <v>1177</v>
      </c>
      <c r="N330" s="95" t="s">
        <v>1177</v>
      </c>
      <c r="O330" s="95" t="s">
        <v>1177</v>
      </c>
      <c r="P330" s="95" t="s">
        <v>1177</v>
      </c>
      <c r="Q330" s="95" t="s">
        <v>1177</v>
      </c>
      <c r="R330" s="95" t="s">
        <v>1177</v>
      </c>
      <c r="S330" s="95" t="s">
        <v>1179</v>
      </c>
      <c r="U330" s="102" t="s">
        <v>1229</v>
      </c>
      <c r="V330" s="102" t="s">
        <v>1229</v>
      </c>
      <c r="W330" s="102" t="s">
        <v>1229</v>
      </c>
      <c r="X330" s="102" t="s">
        <v>1229</v>
      </c>
      <c r="Y330" s="103" t="s">
        <v>1234</v>
      </c>
      <c r="AA330" s="104" t="s">
        <v>1247</v>
      </c>
      <c r="AB330" s="105" t="s">
        <v>1230</v>
      </c>
      <c r="AC330" s="105" t="s">
        <v>1230</v>
      </c>
      <c r="AE330" s="18" t="s">
        <v>73</v>
      </c>
      <c r="AI330" s="102" t="s">
        <v>1231</v>
      </c>
      <c r="AJ330" s="95" t="s">
        <v>1231</v>
      </c>
      <c r="AO330" s="37" t="s">
        <v>121</v>
      </c>
      <c r="AP330" s="24" t="s">
        <v>617</v>
      </c>
      <c r="AQ330" s="103" t="s">
        <v>1231</v>
      </c>
      <c r="AR330" s="103" t="s">
        <v>1231</v>
      </c>
      <c r="AT330" s="15" t="s">
        <v>66</v>
      </c>
      <c r="AU330" s="11" t="s">
        <v>155</v>
      </c>
      <c r="AV330" s="86" t="s">
        <v>1180</v>
      </c>
      <c r="AX330" s="11" t="s">
        <v>92</v>
      </c>
      <c r="AY330" s="11" t="s">
        <v>59</v>
      </c>
      <c r="AZ330" s="11" t="s">
        <v>618</v>
      </c>
      <c r="BC330" s="12">
        <v>45973.391463515509</v>
      </c>
      <c r="BD330" s="12">
        <v>45973.431262867271</v>
      </c>
      <c r="BE330" s="12">
        <v>45973.430913550037</v>
      </c>
    </row>
    <row r="331" spans="1:58" ht="15" customHeight="1" x14ac:dyDescent="0.3">
      <c r="A331" s="141">
        <v>330</v>
      </c>
      <c r="B331" s="7" t="s">
        <v>1179</v>
      </c>
      <c r="C331" s="95" t="s">
        <v>1177</v>
      </c>
      <c r="D331" s="95" t="s">
        <v>1179</v>
      </c>
      <c r="E331" s="95" t="s">
        <v>1177</v>
      </c>
      <c r="F331" s="95" t="s">
        <v>1177</v>
      </c>
      <c r="G331" s="95" t="s">
        <v>1177</v>
      </c>
      <c r="H331" s="95" t="s">
        <v>1179</v>
      </c>
      <c r="I331" s="95" t="s">
        <v>1177</v>
      </c>
      <c r="J331" s="95" t="s">
        <v>1177</v>
      </c>
      <c r="K331" s="95" t="s">
        <v>1179</v>
      </c>
      <c r="L331" s="95" t="s">
        <v>1177</v>
      </c>
      <c r="M331" s="95" t="s">
        <v>1177</v>
      </c>
      <c r="N331" s="95" t="s">
        <v>1177</v>
      </c>
      <c r="O331" s="95" t="s">
        <v>1177</v>
      </c>
      <c r="P331" s="95" t="s">
        <v>1177</v>
      </c>
      <c r="Q331" s="95" t="s">
        <v>1177</v>
      </c>
      <c r="R331" s="95" t="s">
        <v>1179</v>
      </c>
      <c r="S331" s="95" t="s">
        <v>1177</v>
      </c>
      <c r="U331" s="102" t="s">
        <v>1230</v>
      </c>
      <c r="V331" s="102" t="s">
        <v>1229</v>
      </c>
      <c r="W331" s="102" t="s">
        <v>1231</v>
      </c>
      <c r="X331" s="102" t="s">
        <v>1231</v>
      </c>
      <c r="Y331" s="103" t="s">
        <v>1236</v>
      </c>
      <c r="AA331" s="104" t="s">
        <v>1246</v>
      </c>
      <c r="AB331" s="105" t="s">
        <v>1231</v>
      </c>
      <c r="AC331" s="105" t="s">
        <v>1229</v>
      </c>
      <c r="AF331" s="19" t="s">
        <v>79</v>
      </c>
      <c r="AI331" s="102" t="s">
        <v>1231</v>
      </c>
      <c r="AJ331" s="95" t="s">
        <v>1231</v>
      </c>
      <c r="AL331" s="7" t="s">
        <v>80</v>
      </c>
      <c r="AQ331" s="103" t="s">
        <v>1231</v>
      </c>
      <c r="AR331" s="103" t="s">
        <v>1231</v>
      </c>
      <c r="AT331" s="15" t="s">
        <v>66</v>
      </c>
      <c r="AU331" s="11" t="s">
        <v>155</v>
      </c>
      <c r="AV331" s="86" t="s">
        <v>1180</v>
      </c>
      <c r="AX331" s="11" t="s">
        <v>619</v>
      </c>
      <c r="AY331" s="11" t="s">
        <v>59</v>
      </c>
      <c r="AZ331" s="11" t="s">
        <v>620</v>
      </c>
      <c r="BC331" s="12">
        <v>45973.394002068053</v>
      </c>
      <c r="BD331" s="12">
        <v>45973.434065062836</v>
      </c>
      <c r="BE331" s="12">
        <v>45973.433869988032</v>
      </c>
    </row>
    <row r="332" spans="1:58" ht="15" customHeight="1" x14ac:dyDescent="0.3">
      <c r="A332" s="141">
        <v>331</v>
      </c>
      <c r="B332" s="39" t="s">
        <v>1177</v>
      </c>
      <c r="C332" s="95" t="s">
        <v>1177</v>
      </c>
      <c r="D332" s="95" t="s">
        <v>1177</v>
      </c>
      <c r="E332" s="95" t="s">
        <v>1177</v>
      </c>
      <c r="F332" s="95" t="s">
        <v>1177</v>
      </c>
      <c r="G332" s="95" t="s">
        <v>1177</v>
      </c>
      <c r="H332" s="95" t="s">
        <v>1179</v>
      </c>
      <c r="I332" s="95" t="s">
        <v>1177</v>
      </c>
      <c r="J332" s="95" t="s">
        <v>1177</v>
      </c>
      <c r="K332" s="95" t="s">
        <v>1177</v>
      </c>
      <c r="L332" s="95" t="s">
        <v>1177</v>
      </c>
      <c r="M332" s="95" t="s">
        <v>1177</v>
      </c>
      <c r="N332" s="95" t="s">
        <v>1178</v>
      </c>
      <c r="O332" s="95" t="s">
        <v>1177</v>
      </c>
      <c r="P332" s="95" t="s">
        <v>1178</v>
      </c>
      <c r="Q332" s="95" t="s">
        <v>1177</v>
      </c>
      <c r="R332" s="95" t="s">
        <v>1178</v>
      </c>
      <c r="S332" s="95" t="s">
        <v>1177</v>
      </c>
      <c r="U332" s="102" t="s">
        <v>1229</v>
      </c>
      <c r="V332" s="102" t="s">
        <v>1231</v>
      </c>
      <c r="W332" s="102" t="s">
        <v>1229</v>
      </c>
      <c r="X332" s="102" t="s">
        <v>1230</v>
      </c>
      <c r="Y332" s="103" t="s">
        <v>1233</v>
      </c>
      <c r="AA332" s="104" t="s">
        <v>1243</v>
      </c>
      <c r="AB332" s="105" t="s">
        <v>1230</v>
      </c>
      <c r="AC332" s="105" t="s">
        <v>1229</v>
      </c>
      <c r="AD332" s="18" t="s">
        <v>63</v>
      </c>
      <c r="AI332" s="102" t="s">
        <v>1230</v>
      </c>
      <c r="AJ332" s="95" t="s">
        <v>1229</v>
      </c>
      <c r="AL332" s="7" t="s">
        <v>80</v>
      </c>
      <c r="AQ332" s="103" t="s">
        <v>1229</v>
      </c>
      <c r="AR332" s="103" t="s">
        <v>1229</v>
      </c>
      <c r="AT332" s="15" t="s">
        <v>66</v>
      </c>
      <c r="AU332" s="11" t="s">
        <v>868</v>
      </c>
      <c r="AV332" s="86" t="s">
        <v>1181</v>
      </c>
      <c r="AX332" s="11" t="s">
        <v>248</v>
      </c>
      <c r="AY332" s="11" t="s">
        <v>60</v>
      </c>
      <c r="AZ332" s="11" t="s">
        <v>1089</v>
      </c>
      <c r="BA332" s="11">
        <v>967901022</v>
      </c>
      <c r="BC332" s="12">
        <v>45973.501169847259</v>
      </c>
      <c r="BD332" s="12">
        <v>45973.504477035101</v>
      </c>
      <c r="BE332" s="12">
        <v>45973.504371026851</v>
      </c>
    </row>
    <row r="333" spans="1:58" ht="15" customHeight="1" x14ac:dyDescent="0.3">
      <c r="A333" s="141">
        <v>332</v>
      </c>
      <c r="B333" s="39" t="s">
        <v>1177</v>
      </c>
      <c r="C333" s="95" t="s">
        <v>1177</v>
      </c>
      <c r="D333" s="95" t="s">
        <v>1177</v>
      </c>
      <c r="E333" s="95" t="s">
        <v>1177</v>
      </c>
      <c r="F333" s="95" t="s">
        <v>1177</v>
      </c>
      <c r="G333" s="95" t="s">
        <v>1177</v>
      </c>
      <c r="H333" s="95" t="s">
        <v>1177</v>
      </c>
      <c r="I333" s="95" t="s">
        <v>1177</v>
      </c>
      <c r="J333" s="95" t="s">
        <v>1177</v>
      </c>
      <c r="K333" s="95" t="s">
        <v>1177</v>
      </c>
      <c r="L333" s="95" t="s">
        <v>1177</v>
      </c>
      <c r="M333" s="95" t="s">
        <v>1179</v>
      </c>
      <c r="N333" s="95" t="s">
        <v>1177</v>
      </c>
      <c r="O333" s="95" t="s">
        <v>1177</v>
      </c>
      <c r="P333" s="95" t="s">
        <v>1177</v>
      </c>
      <c r="Q333" s="95" t="s">
        <v>1177</v>
      </c>
      <c r="R333" s="95" t="s">
        <v>1177</v>
      </c>
      <c r="S333" s="95" t="s">
        <v>1177</v>
      </c>
      <c r="T333" s="25" t="s">
        <v>157</v>
      </c>
      <c r="U333" s="102" t="s">
        <v>1229</v>
      </c>
      <c r="V333" s="102" t="s">
        <v>1229</v>
      </c>
      <c r="W333" s="102" t="s">
        <v>1230</v>
      </c>
      <c r="X333" s="102" t="s">
        <v>1231</v>
      </c>
      <c r="Y333" s="103" t="s">
        <v>1234</v>
      </c>
      <c r="Z333" s="10" t="s">
        <v>158</v>
      </c>
      <c r="AA333" s="104" t="s">
        <v>1243</v>
      </c>
      <c r="AB333" s="105" t="s">
        <v>1229</v>
      </c>
      <c r="AC333" s="105" t="s">
        <v>1229</v>
      </c>
      <c r="AE333" s="18" t="s">
        <v>73</v>
      </c>
      <c r="AI333" s="102" t="s">
        <v>1230</v>
      </c>
      <c r="AJ333" s="95" t="s">
        <v>1229</v>
      </c>
      <c r="AK333" s="7" t="s">
        <v>99</v>
      </c>
      <c r="AM333" s="36" t="s">
        <v>64</v>
      </c>
      <c r="AQ333" s="103" t="s">
        <v>1229</v>
      </c>
      <c r="AR333" s="103" t="s">
        <v>1229</v>
      </c>
      <c r="AS333" s="33" t="s">
        <v>159</v>
      </c>
      <c r="AT333" s="15" t="s">
        <v>66</v>
      </c>
      <c r="AU333" s="11" t="s">
        <v>155</v>
      </c>
      <c r="AV333" s="86" t="s">
        <v>1180</v>
      </c>
      <c r="AX333" s="11" t="s">
        <v>160</v>
      </c>
      <c r="AY333" s="11" t="s">
        <v>60</v>
      </c>
      <c r="AZ333" s="11" t="s">
        <v>161</v>
      </c>
      <c r="BA333" s="11">
        <v>178652533</v>
      </c>
      <c r="BC333" s="12">
        <v>45973.513413546258</v>
      </c>
      <c r="BD333" s="12">
        <v>45973.594156949213</v>
      </c>
      <c r="BE333" s="12">
        <v>45973.594052149921</v>
      </c>
    </row>
    <row r="334" spans="1:58" ht="15" customHeight="1" x14ac:dyDescent="0.3">
      <c r="A334" s="38">
        <v>333</v>
      </c>
      <c r="B334" s="39" t="s">
        <v>1177</v>
      </c>
      <c r="C334" s="95" t="s">
        <v>1177</v>
      </c>
      <c r="D334" s="95" t="s">
        <v>1177</v>
      </c>
      <c r="E334" s="95" t="s">
        <v>1177</v>
      </c>
      <c r="F334" s="95" t="s">
        <v>1177</v>
      </c>
      <c r="G334" s="95" t="s">
        <v>1177</v>
      </c>
      <c r="H334" s="95" t="s">
        <v>1177</v>
      </c>
      <c r="I334" s="95" t="s">
        <v>1177</v>
      </c>
      <c r="J334" s="95" t="s">
        <v>1177</v>
      </c>
      <c r="K334" s="95" t="s">
        <v>1177</v>
      </c>
      <c r="L334" s="95" t="s">
        <v>1177</v>
      </c>
      <c r="M334" s="95" t="s">
        <v>1177</v>
      </c>
      <c r="N334" s="95" t="s">
        <v>1177</v>
      </c>
      <c r="O334" s="95" t="s">
        <v>1177</v>
      </c>
      <c r="P334" s="95" t="s">
        <v>1177</v>
      </c>
      <c r="Q334" s="95" t="s">
        <v>1177</v>
      </c>
      <c r="R334" s="95" t="s">
        <v>1177</v>
      </c>
      <c r="S334" s="95" t="s">
        <v>1177</v>
      </c>
      <c r="T334" s="40"/>
      <c r="U334" s="102" t="s">
        <v>1229</v>
      </c>
      <c r="V334" s="102" t="s">
        <v>1229</v>
      </c>
      <c r="W334" s="102" t="s">
        <v>1231</v>
      </c>
      <c r="X334" s="102" t="s">
        <v>1231</v>
      </c>
      <c r="Y334" s="103" t="s">
        <v>1234</v>
      </c>
      <c r="Z334" s="42"/>
      <c r="AA334" s="104" t="s">
        <v>1245</v>
      </c>
      <c r="AB334" s="105" t="s">
        <v>1229</v>
      </c>
      <c r="AC334" s="105" t="s">
        <v>1229</v>
      </c>
      <c r="AD334" s="43"/>
      <c r="AE334" s="43" t="s">
        <v>73</v>
      </c>
      <c r="AF334" s="44"/>
      <c r="AG334" s="44"/>
      <c r="AH334" s="45"/>
      <c r="AI334" s="102" t="s">
        <v>1231</v>
      </c>
      <c r="AJ334" s="95" t="s">
        <v>1229</v>
      </c>
      <c r="AK334" s="39"/>
      <c r="AL334" s="39"/>
      <c r="AM334" s="46" t="s">
        <v>64</v>
      </c>
      <c r="AN334" s="39"/>
      <c r="AO334" s="47"/>
      <c r="AP334" s="80"/>
      <c r="AQ334" s="103" t="s">
        <v>1231</v>
      </c>
      <c r="AR334" s="103" t="s">
        <v>1229</v>
      </c>
      <c r="AS334" s="45"/>
      <c r="AT334" s="49" t="s">
        <v>76</v>
      </c>
      <c r="AU334" s="48" t="s">
        <v>155</v>
      </c>
      <c r="AV334" s="86" t="s">
        <v>1180</v>
      </c>
      <c r="AW334" s="55"/>
      <c r="AX334" s="48" t="s">
        <v>160</v>
      </c>
      <c r="AY334" s="48" t="s">
        <v>60</v>
      </c>
      <c r="AZ334" s="48" t="s">
        <v>852</v>
      </c>
      <c r="BA334" s="48">
        <v>14710543</v>
      </c>
      <c r="BB334" s="48"/>
      <c r="BC334" s="50">
        <v>45973.614065339287</v>
      </c>
      <c r="BD334" s="50">
        <v>45973.616336644089</v>
      </c>
      <c r="BE334" s="50">
        <v>45973.61625513139</v>
      </c>
      <c r="BF334" s="48"/>
    </row>
    <row r="335" spans="1:58" ht="15" customHeight="1" x14ac:dyDescent="0.3">
      <c r="A335" s="141">
        <v>334</v>
      </c>
      <c r="B335" s="39" t="s">
        <v>1177</v>
      </c>
      <c r="C335" s="95" t="s">
        <v>1177</v>
      </c>
      <c r="D335" s="95" t="s">
        <v>1177</v>
      </c>
      <c r="E335" s="95" t="s">
        <v>1177</v>
      </c>
      <c r="F335" s="95" t="s">
        <v>1177</v>
      </c>
      <c r="G335" s="95" t="s">
        <v>1177</v>
      </c>
      <c r="H335" s="95" t="s">
        <v>1177</v>
      </c>
      <c r="I335" s="95" t="s">
        <v>1177</v>
      </c>
      <c r="J335" s="95" t="s">
        <v>1177</v>
      </c>
      <c r="K335" s="95" t="s">
        <v>1177</v>
      </c>
      <c r="L335" s="95" t="s">
        <v>1177</v>
      </c>
      <c r="M335" s="95" t="s">
        <v>1177</v>
      </c>
      <c r="N335" s="95" t="s">
        <v>1177</v>
      </c>
      <c r="O335" s="95" t="s">
        <v>1177</v>
      </c>
      <c r="P335" s="95" t="s">
        <v>1177</v>
      </c>
      <c r="Q335" s="95" t="s">
        <v>1177</v>
      </c>
      <c r="R335" s="95" t="s">
        <v>1177</v>
      </c>
      <c r="S335" s="95" t="s">
        <v>1177</v>
      </c>
      <c r="U335" s="102" t="s">
        <v>1231</v>
      </c>
      <c r="V335" s="102" t="s">
        <v>1230</v>
      </c>
      <c r="W335" s="102" t="s">
        <v>1230</v>
      </c>
      <c r="X335" s="102" t="s">
        <v>1229</v>
      </c>
      <c r="Y335" s="103" t="s">
        <v>1233</v>
      </c>
      <c r="AA335" s="104" t="s">
        <v>1244</v>
      </c>
      <c r="AB335" s="105" t="s">
        <v>1229</v>
      </c>
      <c r="AC335" s="105" t="s">
        <v>1230</v>
      </c>
      <c r="AE335" s="18" t="s">
        <v>73</v>
      </c>
      <c r="AI335" s="102" t="s">
        <v>1230</v>
      </c>
      <c r="AJ335" s="95" t="s">
        <v>1230</v>
      </c>
      <c r="AL335" s="7" t="s">
        <v>80</v>
      </c>
      <c r="AQ335" s="103" t="s">
        <v>1229</v>
      </c>
      <c r="AR335" s="103" t="s">
        <v>1229</v>
      </c>
      <c r="AT335" s="15" t="s">
        <v>66</v>
      </c>
      <c r="AU335" s="11" t="s">
        <v>868</v>
      </c>
      <c r="AV335" s="86" t="s">
        <v>1181</v>
      </c>
      <c r="AX335" s="11" t="s">
        <v>92</v>
      </c>
      <c r="AY335" s="11" t="s">
        <v>59</v>
      </c>
      <c r="AZ335" s="11" t="s">
        <v>1090</v>
      </c>
      <c r="BC335" s="12">
        <v>45974.75232662059</v>
      </c>
      <c r="BD335" s="12">
        <v>45974.766640343209</v>
      </c>
      <c r="BE335" s="12">
        <v>45974.766351872087</v>
      </c>
    </row>
    <row r="336" spans="1:58" ht="15" customHeight="1" x14ac:dyDescent="0.3">
      <c r="A336" s="141">
        <v>335</v>
      </c>
      <c r="B336" s="39" t="s">
        <v>1177</v>
      </c>
      <c r="C336" s="95" t="s">
        <v>1177</v>
      </c>
      <c r="D336" s="95" t="s">
        <v>1177</v>
      </c>
      <c r="E336" s="95" t="s">
        <v>1177</v>
      </c>
      <c r="F336" s="95" t="s">
        <v>1177</v>
      </c>
      <c r="G336" s="95" t="s">
        <v>1177</v>
      </c>
      <c r="H336" s="95" t="s">
        <v>1177</v>
      </c>
      <c r="I336" s="95" t="s">
        <v>1177</v>
      </c>
      <c r="J336" s="95" t="s">
        <v>1177</v>
      </c>
      <c r="K336" s="95" t="s">
        <v>1177</v>
      </c>
      <c r="L336" s="95" t="s">
        <v>1177</v>
      </c>
      <c r="M336" s="95" t="s">
        <v>1177</v>
      </c>
      <c r="N336" s="95" t="s">
        <v>1177</v>
      </c>
      <c r="O336" s="95" t="s">
        <v>1177</v>
      </c>
      <c r="P336" s="95" t="s">
        <v>1177</v>
      </c>
      <c r="Q336" s="95" t="s">
        <v>1177</v>
      </c>
      <c r="R336" s="95" t="s">
        <v>1177</v>
      </c>
      <c r="S336" s="95" t="s">
        <v>1177</v>
      </c>
      <c r="U336" s="102" t="s">
        <v>1231</v>
      </c>
      <c r="V336" s="102" t="s">
        <v>1229</v>
      </c>
      <c r="W336" s="102" t="s">
        <v>1229</v>
      </c>
      <c r="X336" s="102" t="s">
        <v>1229</v>
      </c>
      <c r="Y336" s="103" t="s">
        <v>1237</v>
      </c>
      <c r="AA336" s="104" t="s">
        <v>1247</v>
      </c>
      <c r="AB336" s="105" t="s">
        <v>1231</v>
      </c>
      <c r="AC336" s="105" t="s">
        <v>1231</v>
      </c>
      <c r="AD336" s="18" t="s">
        <v>63</v>
      </c>
      <c r="AE336" s="18" t="s">
        <v>73</v>
      </c>
      <c r="AF336" s="19" t="s">
        <v>79</v>
      </c>
      <c r="AG336" s="19" t="s">
        <v>121</v>
      </c>
      <c r="AI336" s="102" t="s">
        <v>1230</v>
      </c>
      <c r="AJ336" s="95" t="s">
        <v>1229</v>
      </c>
      <c r="AK336" s="7" t="s">
        <v>99</v>
      </c>
      <c r="AL336" s="7" t="s">
        <v>80</v>
      </c>
      <c r="AM336" s="36" t="s">
        <v>64</v>
      </c>
      <c r="AN336" s="7" t="s">
        <v>61</v>
      </c>
      <c r="AO336" s="37" t="s">
        <v>121</v>
      </c>
      <c r="AQ336" s="103" t="s">
        <v>1229</v>
      </c>
      <c r="AR336" s="103" t="s">
        <v>1229</v>
      </c>
      <c r="AT336" s="15" t="s">
        <v>66</v>
      </c>
      <c r="AU336" s="11" t="s">
        <v>155</v>
      </c>
      <c r="AV336" s="86" t="s">
        <v>1180</v>
      </c>
      <c r="AX336" s="11" t="s">
        <v>94</v>
      </c>
      <c r="AY336" s="11" t="s">
        <v>60</v>
      </c>
      <c r="AZ336" s="11" t="s">
        <v>621</v>
      </c>
      <c r="BA336" s="11">
        <v>441122563</v>
      </c>
      <c r="BC336" s="12">
        <v>45978.394358231191</v>
      </c>
      <c r="BD336" s="12">
        <v>45978.406408183029</v>
      </c>
      <c r="BE336" s="12">
        <v>45978.406295600391</v>
      </c>
    </row>
    <row r="337" spans="1:58" ht="15" customHeight="1" x14ac:dyDescent="0.3">
      <c r="A337" s="141">
        <v>336</v>
      </c>
      <c r="B337" s="39" t="s">
        <v>1177</v>
      </c>
      <c r="C337" s="95" t="s">
        <v>1177</v>
      </c>
      <c r="D337" s="95" t="s">
        <v>1177</v>
      </c>
      <c r="E337" s="95" t="s">
        <v>1177</v>
      </c>
      <c r="F337" s="95" t="s">
        <v>1177</v>
      </c>
      <c r="G337" s="95" t="s">
        <v>1177</v>
      </c>
      <c r="H337" s="95" t="s">
        <v>1177</v>
      </c>
      <c r="I337" s="95" t="s">
        <v>1177</v>
      </c>
      <c r="J337" s="95" t="s">
        <v>1177</v>
      </c>
      <c r="K337" s="95" t="s">
        <v>1177</v>
      </c>
      <c r="L337" s="95" t="s">
        <v>1177</v>
      </c>
      <c r="M337" s="95" t="s">
        <v>1177</v>
      </c>
      <c r="N337" s="95" t="s">
        <v>1177</v>
      </c>
      <c r="O337" s="95" t="s">
        <v>1177</v>
      </c>
      <c r="P337" s="95" t="s">
        <v>1177</v>
      </c>
      <c r="Q337" s="95" t="s">
        <v>1177</v>
      </c>
      <c r="R337" s="95" t="s">
        <v>1177</v>
      </c>
      <c r="S337" s="95" t="s">
        <v>1177</v>
      </c>
      <c r="U337" s="102" t="s">
        <v>1230</v>
      </c>
      <c r="V337" s="102" t="s">
        <v>1229</v>
      </c>
      <c r="W337" s="102" t="s">
        <v>1229</v>
      </c>
      <c r="X337" s="102" t="s">
        <v>1229</v>
      </c>
      <c r="Y337" s="103" t="s">
        <v>1233</v>
      </c>
      <c r="AA337" s="104" t="s">
        <v>1243</v>
      </c>
      <c r="AB337" s="105" t="s">
        <v>1232</v>
      </c>
      <c r="AC337" s="105" t="s">
        <v>1229</v>
      </c>
      <c r="AD337" s="18" t="s">
        <v>63</v>
      </c>
      <c r="AI337" s="102" t="s">
        <v>1230</v>
      </c>
      <c r="AJ337" s="95" t="s">
        <v>1229</v>
      </c>
      <c r="AK337" s="7" t="s">
        <v>99</v>
      </c>
      <c r="AL337" s="7" t="s">
        <v>80</v>
      </c>
      <c r="AM337" s="36" t="s">
        <v>64</v>
      </c>
      <c r="AN337" s="7" t="s">
        <v>61</v>
      </c>
      <c r="AO337" s="37" t="s">
        <v>121</v>
      </c>
      <c r="AQ337" s="103" t="s">
        <v>1229</v>
      </c>
      <c r="AR337" s="103" t="s">
        <v>1230</v>
      </c>
      <c r="AT337" s="15" t="s">
        <v>66</v>
      </c>
      <c r="AU337" s="11" t="s">
        <v>155</v>
      </c>
      <c r="AV337" s="86" t="s">
        <v>1180</v>
      </c>
      <c r="AX337" s="11" t="s">
        <v>94</v>
      </c>
      <c r="AY337" s="11" t="s">
        <v>60</v>
      </c>
      <c r="AZ337" s="11" t="s">
        <v>622</v>
      </c>
      <c r="BA337" s="11">
        <v>976084196</v>
      </c>
      <c r="BC337" s="12">
        <v>45978.395048913262</v>
      </c>
      <c r="BD337" s="12">
        <v>45978.406428559967</v>
      </c>
      <c r="BE337" s="12">
        <v>45978.406297931098</v>
      </c>
    </row>
    <row r="338" spans="1:58" ht="15" customHeight="1" x14ac:dyDescent="0.3">
      <c r="A338" s="141">
        <v>337</v>
      </c>
      <c r="B338" s="95" t="s">
        <v>1177</v>
      </c>
      <c r="C338" s="95" t="s">
        <v>1177</v>
      </c>
      <c r="D338" s="95" t="s">
        <v>1179</v>
      </c>
      <c r="E338" s="95" t="s">
        <v>1177</v>
      </c>
      <c r="F338" s="95" t="s">
        <v>1179</v>
      </c>
      <c r="G338" s="95" t="s">
        <v>1177</v>
      </c>
      <c r="H338" s="95" t="s">
        <v>1177</v>
      </c>
      <c r="I338" s="95" t="s">
        <v>1177</v>
      </c>
      <c r="J338" s="95" t="s">
        <v>1177</v>
      </c>
      <c r="K338" s="95" t="s">
        <v>1177</v>
      </c>
      <c r="L338" s="95" t="s">
        <v>1177</v>
      </c>
      <c r="M338" s="95" t="s">
        <v>1179</v>
      </c>
      <c r="N338" s="95" t="s">
        <v>1177</v>
      </c>
      <c r="O338" s="95" t="s">
        <v>1177</v>
      </c>
      <c r="P338" s="95" t="s">
        <v>1177</v>
      </c>
      <c r="Q338" s="95" t="s">
        <v>1177</v>
      </c>
      <c r="R338" s="95" t="s">
        <v>1177</v>
      </c>
      <c r="S338" s="95" t="s">
        <v>1177</v>
      </c>
      <c r="U338" s="102" t="s">
        <v>1229</v>
      </c>
      <c r="V338" s="102" t="s">
        <v>1231</v>
      </c>
      <c r="W338" s="102" t="s">
        <v>1231</v>
      </c>
      <c r="X338" s="102" t="s">
        <v>1229</v>
      </c>
      <c r="Y338" s="103" t="s">
        <v>1233</v>
      </c>
      <c r="AA338" s="104" t="s">
        <v>1244</v>
      </c>
      <c r="AB338" s="105" t="s">
        <v>1231</v>
      </c>
      <c r="AC338" s="105" t="s">
        <v>1229</v>
      </c>
      <c r="AE338" s="18" t="s">
        <v>73</v>
      </c>
      <c r="AI338" s="102" t="s">
        <v>1229</v>
      </c>
      <c r="AJ338" s="95" t="s">
        <v>1229</v>
      </c>
      <c r="AL338" s="7" t="s">
        <v>80</v>
      </c>
      <c r="AQ338" s="103" t="s">
        <v>1229</v>
      </c>
      <c r="AR338" s="103" t="s">
        <v>1229</v>
      </c>
      <c r="AT338" s="15" t="s">
        <v>66</v>
      </c>
      <c r="AU338" s="11" t="s">
        <v>155</v>
      </c>
      <c r="AV338" s="86" t="s">
        <v>1180</v>
      </c>
      <c r="AX338" s="11" t="s">
        <v>94</v>
      </c>
      <c r="AY338" s="11" t="s">
        <v>60</v>
      </c>
      <c r="AZ338" s="11" t="s">
        <v>623</v>
      </c>
      <c r="BA338" s="11">
        <v>668028726</v>
      </c>
      <c r="BC338" s="12">
        <v>45978.40792100432</v>
      </c>
      <c r="BD338" s="12">
        <v>45978.426988971769</v>
      </c>
      <c r="BE338" s="12">
        <v>45978.426789353303</v>
      </c>
    </row>
    <row r="339" spans="1:58" ht="15" customHeight="1" x14ac:dyDescent="0.3">
      <c r="A339" s="141">
        <v>338</v>
      </c>
      <c r="B339" s="95" t="s">
        <v>1177</v>
      </c>
      <c r="C339" s="95" t="s">
        <v>1177</v>
      </c>
      <c r="D339" s="95" t="s">
        <v>1177</v>
      </c>
      <c r="E339" s="95" t="s">
        <v>1177</v>
      </c>
      <c r="F339" s="95" t="s">
        <v>1179</v>
      </c>
      <c r="G339" s="95" t="s">
        <v>1177</v>
      </c>
      <c r="H339" s="95" t="s">
        <v>1177</v>
      </c>
      <c r="I339" s="95" t="s">
        <v>1177</v>
      </c>
      <c r="J339" s="95" t="s">
        <v>1177</v>
      </c>
      <c r="K339" s="95" t="s">
        <v>1177</v>
      </c>
      <c r="L339" s="95" t="s">
        <v>1177</v>
      </c>
      <c r="M339" s="95" t="s">
        <v>1179</v>
      </c>
      <c r="N339" s="95" t="s">
        <v>1177</v>
      </c>
      <c r="O339" s="95" t="s">
        <v>1177</v>
      </c>
      <c r="P339" s="95" t="s">
        <v>1177</v>
      </c>
      <c r="Q339" s="95" t="s">
        <v>1177</v>
      </c>
      <c r="R339" s="95" t="s">
        <v>1177</v>
      </c>
      <c r="S339" s="95" t="s">
        <v>1177</v>
      </c>
      <c r="U339" s="102" t="s">
        <v>1229</v>
      </c>
      <c r="V339" s="102" t="s">
        <v>1231</v>
      </c>
      <c r="W339" s="102" t="s">
        <v>1229</v>
      </c>
      <c r="X339" s="102" t="s">
        <v>1229</v>
      </c>
      <c r="Y339" s="103" t="s">
        <v>1233</v>
      </c>
      <c r="AA339" s="104" t="s">
        <v>1244</v>
      </c>
      <c r="AB339" s="105" t="s">
        <v>1231</v>
      </c>
      <c r="AC339" s="105" t="s">
        <v>1229</v>
      </c>
      <c r="AE339" s="18" t="s">
        <v>73</v>
      </c>
      <c r="AI339" s="102" t="s">
        <v>1229</v>
      </c>
      <c r="AJ339" s="95" t="s">
        <v>1231</v>
      </c>
      <c r="AM339" s="36" t="s">
        <v>64</v>
      </c>
      <c r="AQ339" s="103" t="s">
        <v>1229</v>
      </c>
      <c r="AR339" s="103" t="s">
        <v>1229</v>
      </c>
      <c r="AT339" s="15" t="s">
        <v>66</v>
      </c>
      <c r="AU339" s="11" t="s">
        <v>155</v>
      </c>
      <c r="AV339" s="86" t="s">
        <v>1180</v>
      </c>
      <c r="AX339" s="11" t="s">
        <v>94</v>
      </c>
      <c r="AY339" s="11" t="s">
        <v>60</v>
      </c>
      <c r="AZ339" s="11" t="s">
        <v>624</v>
      </c>
      <c r="BA339" s="11">
        <v>538598753</v>
      </c>
      <c r="BC339" s="12">
        <v>45978.407740899187</v>
      </c>
      <c r="BD339" s="12">
        <v>45978.426998551309</v>
      </c>
      <c r="BE339" s="12">
        <v>45978.426795375708</v>
      </c>
    </row>
    <row r="340" spans="1:58" ht="15" customHeight="1" x14ac:dyDescent="0.3">
      <c r="A340" s="141">
        <v>339</v>
      </c>
      <c r="B340" s="39" t="s">
        <v>1177</v>
      </c>
      <c r="C340" s="95" t="s">
        <v>1177</v>
      </c>
      <c r="D340" s="95" t="s">
        <v>1177</v>
      </c>
      <c r="E340" s="95" t="s">
        <v>1177</v>
      </c>
      <c r="F340" s="95" t="s">
        <v>1177</v>
      </c>
      <c r="G340" s="95" t="s">
        <v>1177</v>
      </c>
      <c r="H340" s="95" t="s">
        <v>1177</v>
      </c>
      <c r="I340" s="95" t="s">
        <v>1177</v>
      </c>
      <c r="J340" s="95" t="s">
        <v>1177</v>
      </c>
      <c r="K340" s="95" t="s">
        <v>1177</v>
      </c>
      <c r="L340" s="95" t="s">
        <v>1177</v>
      </c>
      <c r="M340" s="95" t="s">
        <v>1179</v>
      </c>
      <c r="N340" s="95" t="s">
        <v>1177</v>
      </c>
      <c r="O340" s="95" t="s">
        <v>1177</v>
      </c>
      <c r="P340" s="95" t="s">
        <v>1177</v>
      </c>
      <c r="Q340" s="95" t="s">
        <v>1177</v>
      </c>
      <c r="R340" s="95" t="s">
        <v>1179</v>
      </c>
      <c r="S340" s="95" t="s">
        <v>1177</v>
      </c>
      <c r="U340" s="102" t="s">
        <v>1231</v>
      </c>
      <c r="V340" s="102" t="s">
        <v>1231</v>
      </c>
      <c r="W340" s="102" t="s">
        <v>1230</v>
      </c>
      <c r="X340" s="102" t="s">
        <v>1231</v>
      </c>
      <c r="Y340" s="103" t="s">
        <v>1233</v>
      </c>
      <c r="AA340" s="104" t="s">
        <v>1245</v>
      </c>
      <c r="AB340" s="105" t="s">
        <v>1229</v>
      </c>
      <c r="AC340" s="105" t="s">
        <v>1231</v>
      </c>
      <c r="AD340" s="18" t="s">
        <v>63</v>
      </c>
      <c r="AI340" s="102" t="s">
        <v>1230</v>
      </c>
      <c r="AJ340" s="95" t="s">
        <v>1231</v>
      </c>
      <c r="AM340" s="36" t="s">
        <v>64</v>
      </c>
      <c r="AQ340" s="103" t="s">
        <v>1231</v>
      </c>
      <c r="AR340" s="103" t="s">
        <v>1231</v>
      </c>
      <c r="AS340" s="33" t="s">
        <v>277</v>
      </c>
      <c r="AT340" s="15" t="s">
        <v>66</v>
      </c>
      <c r="AU340" s="11" t="s">
        <v>155</v>
      </c>
      <c r="AV340" s="86" t="s">
        <v>1180</v>
      </c>
      <c r="AX340" s="11" t="s">
        <v>94</v>
      </c>
      <c r="AY340" s="11" t="s">
        <v>60</v>
      </c>
      <c r="AZ340" s="11" t="s">
        <v>278</v>
      </c>
      <c r="BA340" s="11">
        <v>769377752</v>
      </c>
      <c r="BC340" s="12">
        <v>45978.45985185435</v>
      </c>
      <c r="BD340" s="12">
        <v>45978.479355245407</v>
      </c>
      <c r="BE340" s="12">
        <v>45978.478884708296</v>
      </c>
    </row>
    <row r="341" spans="1:58" ht="15" customHeight="1" x14ac:dyDescent="0.3">
      <c r="A341" s="141">
        <v>340</v>
      </c>
      <c r="B341" s="39" t="s">
        <v>1177</v>
      </c>
      <c r="C341" s="95" t="s">
        <v>1177</v>
      </c>
      <c r="D341" s="95" t="s">
        <v>1177</v>
      </c>
      <c r="E341" s="95" t="s">
        <v>1177</v>
      </c>
      <c r="F341" s="95" t="s">
        <v>1177</v>
      </c>
      <c r="G341" s="95" t="s">
        <v>1179</v>
      </c>
      <c r="H341" s="95" t="s">
        <v>1179</v>
      </c>
      <c r="I341" s="95" t="s">
        <v>1177</v>
      </c>
      <c r="J341" s="95" t="s">
        <v>1177</v>
      </c>
      <c r="K341" s="95" t="s">
        <v>1179</v>
      </c>
      <c r="L341" s="95" t="s">
        <v>1179</v>
      </c>
      <c r="M341" s="95" t="s">
        <v>1177</v>
      </c>
      <c r="N341" s="95" t="s">
        <v>1177</v>
      </c>
      <c r="O341" s="95" t="s">
        <v>1177</v>
      </c>
      <c r="P341" s="95" t="s">
        <v>1179</v>
      </c>
      <c r="Q341" s="95" t="s">
        <v>1177</v>
      </c>
      <c r="R341" s="95" t="s">
        <v>1177</v>
      </c>
      <c r="S341" s="95" t="s">
        <v>1177</v>
      </c>
      <c r="U341" s="102" t="s">
        <v>1229</v>
      </c>
      <c r="V341" s="102" t="s">
        <v>1229</v>
      </c>
      <c r="W341" s="102" t="s">
        <v>1229</v>
      </c>
      <c r="X341" s="102" t="s">
        <v>1230</v>
      </c>
      <c r="Y341" s="103" t="s">
        <v>1233</v>
      </c>
      <c r="Z341" s="10" t="s">
        <v>341</v>
      </c>
      <c r="AA341" s="104" t="s">
        <v>1244</v>
      </c>
      <c r="AB341" s="105" t="s">
        <v>1229</v>
      </c>
      <c r="AC341" s="105" t="s">
        <v>1230</v>
      </c>
      <c r="AD341" s="18" t="s">
        <v>63</v>
      </c>
      <c r="AE341" s="18" t="s">
        <v>73</v>
      </c>
      <c r="AF341" s="19" t="s">
        <v>79</v>
      </c>
      <c r="AI341" s="102" t="s">
        <v>1230</v>
      </c>
      <c r="AJ341" s="95" t="s">
        <v>1230</v>
      </c>
      <c r="AM341" s="36" t="s">
        <v>64</v>
      </c>
      <c r="AQ341" s="103" t="s">
        <v>1229</v>
      </c>
      <c r="AR341" s="103" t="s">
        <v>1231</v>
      </c>
      <c r="AS341" s="33" t="s">
        <v>342</v>
      </c>
      <c r="AT341" s="15" t="s">
        <v>66</v>
      </c>
      <c r="AU341" s="11" t="s">
        <v>155</v>
      </c>
      <c r="AV341" s="86" t="s">
        <v>1180</v>
      </c>
      <c r="AX341" s="11" t="s">
        <v>94</v>
      </c>
      <c r="AY341" s="11" t="s">
        <v>60</v>
      </c>
      <c r="AZ341" s="11" t="s">
        <v>343</v>
      </c>
      <c r="BA341" s="11">
        <v>984438070</v>
      </c>
      <c r="BC341" s="12">
        <v>45978.459857153473</v>
      </c>
      <c r="BD341" s="12">
        <v>45978.479363761158</v>
      </c>
      <c r="BE341" s="12">
        <v>45978.478873612039</v>
      </c>
    </row>
    <row r="342" spans="1:58" ht="15" customHeight="1" x14ac:dyDescent="0.3">
      <c r="A342" s="141">
        <v>341</v>
      </c>
      <c r="B342" s="39" t="s">
        <v>1177</v>
      </c>
      <c r="C342" s="95" t="s">
        <v>1177</v>
      </c>
      <c r="D342" s="95" t="s">
        <v>1179</v>
      </c>
      <c r="E342" s="95" t="s">
        <v>1177</v>
      </c>
      <c r="F342" s="95" t="s">
        <v>1177</v>
      </c>
      <c r="G342" s="95" t="s">
        <v>1177</v>
      </c>
      <c r="H342" s="95" t="s">
        <v>1177</v>
      </c>
      <c r="I342" s="99" t="s">
        <v>1179</v>
      </c>
      <c r="J342" s="95" t="s">
        <v>1177</v>
      </c>
      <c r="K342" s="95" t="s">
        <v>1179</v>
      </c>
      <c r="L342" s="95" t="s">
        <v>1179</v>
      </c>
      <c r="M342" s="95" t="s">
        <v>1177</v>
      </c>
      <c r="N342" s="95" t="s">
        <v>1177</v>
      </c>
      <c r="O342" s="95" t="s">
        <v>1178</v>
      </c>
      <c r="P342" s="95" t="s">
        <v>1177</v>
      </c>
      <c r="Q342" s="95" t="s">
        <v>1177</v>
      </c>
      <c r="R342" s="95" t="s">
        <v>1177</v>
      </c>
      <c r="S342" s="95" t="s">
        <v>1179</v>
      </c>
      <c r="U342" s="102" t="s">
        <v>1229</v>
      </c>
      <c r="V342" s="102" t="s">
        <v>1229</v>
      </c>
      <c r="W342" s="102" t="s">
        <v>1231</v>
      </c>
      <c r="X342" s="102" t="s">
        <v>1229</v>
      </c>
      <c r="Y342" s="103" t="s">
        <v>1233</v>
      </c>
      <c r="AA342" s="104" t="s">
        <v>1245</v>
      </c>
      <c r="AB342" s="105" t="s">
        <v>1231</v>
      </c>
      <c r="AC342" s="105" t="s">
        <v>1231</v>
      </c>
      <c r="AF342" s="19" t="s">
        <v>79</v>
      </c>
      <c r="AI342" s="102" t="s">
        <v>1229</v>
      </c>
      <c r="AJ342" s="95" t="s">
        <v>1230</v>
      </c>
      <c r="AK342" s="7" t="s">
        <v>99</v>
      </c>
      <c r="AQ342" s="103" t="s">
        <v>1229</v>
      </c>
      <c r="AR342" s="103" t="s">
        <v>1230</v>
      </c>
      <c r="AT342" s="15" t="s">
        <v>66</v>
      </c>
      <c r="AU342" s="11" t="s">
        <v>155</v>
      </c>
      <c r="AV342" s="86" t="s">
        <v>1180</v>
      </c>
      <c r="AX342" s="11" t="s">
        <v>94</v>
      </c>
      <c r="AY342" s="11" t="s">
        <v>60</v>
      </c>
      <c r="AZ342" s="11" t="s">
        <v>625</v>
      </c>
      <c r="BA342" s="11">
        <v>956455531</v>
      </c>
      <c r="BC342" s="12">
        <v>45978.482005260397</v>
      </c>
      <c r="BD342" s="12">
        <v>45978.497998155493</v>
      </c>
      <c r="BE342" s="12">
        <v>45978.497776938573</v>
      </c>
    </row>
    <row r="343" spans="1:58" ht="15" customHeight="1" x14ac:dyDescent="0.3">
      <c r="A343" s="141">
        <v>342</v>
      </c>
      <c r="B343" s="39" t="s">
        <v>1177</v>
      </c>
      <c r="C343" s="95" t="s">
        <v>1177</v>
      </c>
      <c r="D343" s="95" t="s">
        <v>1179</v>
      </c>
      <c r="E343" s="95" t="s">
        <v>1177</v>
      </c>
      <c r="F343" s="95" t="s">
        <v>1177</v>
      </c>
      <c r="G343" s="95" t="s">
        <v>1177</v>
      </c>
      <c r="H343" s="95" t="s">
        <v>1177</v>
      </c>
      <c r="I343" s="99" t="s">
        <v>1179</v>
      </c>
      <c r="J343" s="95" t="s">
        <v>1177</v>
      </c>
      <c r="K343" s="95" t="s">
        <v>1177</v>
      </c>
      <c r="L343" s="95" t="s">
        <v>1177</v>
      </c>
      <c r="M343" s="95" t="s">
        <v>1179</v>
      </c>
      <c r="N343" s="95" t="s">
        <v>1179</v>
      </c>
      <c r="O343" s="95" t="s">
        <v>1177</v>
      </c>
      <c r="P343" s="95" t="s">
        <v>1177</v>
      </c>
      <c r="Q343" s="95" t="s">
        <v>1177</v>
      </c>
      <c r="R343" s="95" t="s">
        <v>1177</v>
      </c>
      <c r="S343" s="95" t="s">
        <v>1177</v>
      </c>
      <c r="U343" s="102" t="s">
        <v>1231</v>
      </c>
      <c r="V343" s="102" t="s">
        <v>1229</v>
      </c>
      <c r="W343" s="102" t="s">
        <v>1229</v>
      </c>
      <c r="X343" s="102" t="s">
        <v>1229</v>
      </c>
      <c r="Y343" s="103" t="s">
        <v>1234</v>
      </c>
      <c r="AA343" s="104" t="s">
        <v>1243</v>
      </c>
      <c r="AB343" s="105" t="s">
        <v>1230</v>
      </c>
      <c r="AC343" s="105" t="s">
        <v>1231</v>
      </c>
      <c r="AE343" s="18" t="s">
        <v>73</v>
      </c>
      <c r="AI343" s="102" t="s">
        <v>1230</v>
      </c>
      <c r="AJ343" s="95" t="s">
        <v>1229</v>
      </c>
      <c r="AM343" s="36" t="s">
        <v>64</v>
      </c>
      <c r="AQ343" s="103" t="s">
        <v>1229</v>
      </c>
      <c r="AR343" s="103" t="s">
        <v>1230</v>
      </c>
      <c r="AT343" s="15" t="s">
        <v>66</v>
      </c>
      <c r="AU343" s="11" t="s">
        <v>155</v>
      </c>
      <c r="AV343" s="86" t="s">
        <v>1180</v>
      </c>
      <c r="AX343" s="11" t="s">
        <v>94</v>
      </c>
      <c r="AY343" s="11" t="s">
        <v>59</v>
      </c>
      <c r="AZ343" s="11" t="s">
        <v>626</v>
      </c>
      <c r="BC343" s="12">
        <v>45978.481922194027</v>
      </c>
      <c r="BD343" s="12">
        <v>45978.498035764947</v>
      </c>
      <c r="BE343" s="12">
        <v>45978.497630617327</v>
      </c>
    </row>
    <row r="344" spans="1:58" ht="15" customHeight="1" x14ac:dyDescent="0.3">
      <c r="A344" s="141">
        <v>343</v>
      </c>
      <c r="B344" s="39" t="s">
        <v>1177</v>
      </c>
      <c r="C344" s="95" t="s">
        <v>1177</v>
      </c>
      <c r="D344" s="95" t="s">
        <v>1177</v>
      </c>
      <c r="E344" s="95" t="s">
        <v>1177</v>
      </c>
      <c r="F344" s="95" t="s">
        <v>1177</v>
      </c>
      <c r="G344" s="95" t="s">
        <v>1177</v>
      </c>
      <c r="H344" s="95" t="s">
        <v>1177</v>
      </c>
      <c r="I344" s="95" t="s">
        <v>1177</v>
      </c>
      <c r="J344" s="95" t="s">
        <v>1177</v>
      </c>
      <c r="K344" s="95" t="s">
        <v>1177</v>
      </c>
      <c r="L344" s="95" t="s">
        <v>1177</v>
      </c>
      <c r="M344" s="95" t="s">
        <v>1177</v>
      </c>
      <c r="N344" s="95" t="s">
        <v>1177</v>
      </c>
      <c r="O344" s="95" t="s">
        <v>1177</v>
      </c>
      <c r="P344" s="95" t="s">
        <v>1177</v>
      </c>
      <c r="Q344" s="95" t="s">
        <v>1177</v>
      </c>
      <c r="R344" s="95" t="s">
        <v>1177</v>
      </c>
      <c r="S344" s="95" t="s">
        <v>1177</v>
      </c>
      <c r="U344" s="102" t="s">
        <v>1229</v>
      </c>
      <c r="V344" s="102" t="s">
        <v>1229</v>
      </c>
      <c r="W344" s="102" t="s">
        <v>1231</v>
      </c>
      <c r="X344" s="102" t="s">
        <v>1229</v>
      </c>
      <c r="Y344" s="103" t="s">
        <v>1233</v>
      </c>
      <c r="Z344" s="10" t="s">
        <v>627</v>
      </c>
      <c r="AA344" s="104" t="s">
        <v>1243</v>
      </c>
      <c r="AB344" s="105" t="s">
        <v>1229</v>
      </c>
      <c r="AC344" s="105" t="s">
        <v>1229</v>
      </c>
      <c r="AE344" s="18" t="s">
        <v>73</v>
      </c>
      <c r="AI344" s="102" t="s">
        <v>1229</v>
      </c>
      <c r="AJ344" s="95" t="s">
        <v>1229</v>
      </c>
      <c r="AN344" s="7" t="s">
        <v>61</v>
      </c>
      <c r="AQ344" s="103" t="s">
        <v>1229</v>
      </c>
      <c r="AR344" s="103" t="s">
        <v>1229</v>
      </c>
      <c r="AT344" s="15" t="s">
        <v>66</v>
      </c>
      <c r="AU344" s="11" t="s">
        <v>155</v>
      </c>
      <c r="AV344" s="86" t="s">
        <v>1180</v>
      </c>
      <c r="AX344" s="11" t="s">
        <v>94</v>
      </c>
      <c r="AY344" s="11" t="s">
        <v>60</v>
      </c>
      <c r="AZ344" s="11" t="s">
        <v>628</v>
      </c>
      <c r="BA344" s="11">
        <v>838606740</v>
      </c>
      <c r="BC344" s="12">
        <v>45978.499250169109</v>
      </c>
      <c r="BD344" s="12">
        <v>45978.510970116193</v>
      </c>
      <c r="BE344" s="12">
        <v>45978.51052985603</v>
      </c>
    </row>
    <row r="345" spans="1:58" ht="15" customHeight="1" x14ac:dyDescent="0.3">
      <c r="A345" s="141">
        <v>344</v>
      </c>
      <c r="B345" s="39" t="s">
        <v>1177</v>
      </c>
      <c r="C345" s="95" t="s">
        <v>1177</v>
      </c>
      <c r="D345" s="95" t="s">
        <v>1179</v>
      </c>
      <c r="E345" s="95" t="s">
        <v>1177</v>
      </c>
      <c r="F345" s="95" t="s">
        <v>1177</v>
      </c>
      <c r="G345" s="95" t="s">
        <v>1179</v>
      </c>
      <c r="H345" s="95" t="s">
        <v>1177</v>
      </c>
      <c r="I345" s="95" t="s">
        <v>1177</v>
      </c>
      <c r="J345" s="95" t="s">
        <v>1177</v>
      </c>
      <c r="K345" s="95" t="s">
        <v>1177</v>
      </c>
      <c r="L345" s="95" t="s">
        <v>1177</v>
      </c>
      <c r="M345" s="95" t="s">
        <v>1177</v>
      </c>
      <c r="N345" s="95" t="s">
        <v>1177</v>
      </c>
      <c r="O345" s="95" t="s">
        <v>1177</v>
      </c>
      <c r="P345" s="95" t="s">
        <v>1177</v>
      </c>
      <c r="Q345" s="95" t="s">
        <v>1179</v>
      </c>
      <c r="R345" s="95" t="s">
        <v>1177</v>
      </c>
      <c r="S345" s="95" t="s">
        <v>1177</v>
      </c>
      <c r="U345" s="102" t="s">
        <v>1231</v>
      </c>
      <c r="V345" s="102" t="s">
        <v>1229</v>
      </c>
      <c r="W345" s="102" t="s">
        <v>1231</v>
      </c>
      <c r="X345" s="102" t="s">
        <v>1229</v>
      </c>
      <c r="Y345" s="103" t="s">
        <v>1233</v>
      </c>
      <c r="AA345" s="104" t="s">
        <v>1243</v>
      </c>
      <c r="AB345" s="105" t="s">
        <v>1229</v>
      </c>
      <c r="AC345" s="105" t="s">
        <v>1231</v>
      </c>
      <c r="AD345" s="18" t="s">
        <v>63</v>
      </c>
      <c r="AF345" s="19" t="s">
        <v>79</v>
      </c>
      <c r="AG345" s="19" t="s">
        <v>121</v>
      </c>
      <c r="AI345" s="102" t="s">
        <v>1231</v>
      </c>
      <c r="AJ345" s="95" t="s">
        <v>1229</v>
      </c>
      <c r="AM345" s="36" t="s">
        <v>64</v>
      </c>
      <c r="AQ345" s="103" t="s">
        <v>1231</v>
      </c>
      <c r="AR345" s="103" t="s">
        <v>1230</v>
      </c>
      <c r="AT345" s="15" t="s">
        <v>66</v>
      </c>
      <c r="AU345" s="11" t="s">
        <v>155</v>
      </c>
      <c r="AV345" s="86" t="s">
        <v>1180</v>
      </c>
      <c r="AX345" s="11" t="s">
        <v>94</v>
      </c>
      <c r="AY345" s="11" t="s">
        <v>60</v>
      </c>
      <c r="AZ345" s="11" t="s">
        <v>629</v>
      </c>
      <c r="BA345" s="11">
        <v>933297727</v>
      </c>
      <c r="BC345" s="12">
        <v>45978.499058523783</v>
      </c>
      <c r="BD345" s="12">
        <v>45978.511583616542</v>
      </c>
      <c r="BE345" s="12">
        <v>45978.511520208369</v>
      </c>
    </row>
    <row r="346" spans="1:58" ht="15" customHeight="1" x14ac:dyDescent="0.3">
      <c r="A346" s="141">
        <v>345</v>
      </c>
      <c r="B346" s="39" t="s">
        <v>1177</v>
      </c>
      <c r="C346" s="95" t="s">
        <v>1177</v>
      </c>
      <c r="D346" s="95" t="s">
        <v>1179</v>
      </c>
      <c r="E346" s="95" t="s">
        <v>1177</v>
      </c>
      <c r="F346" s="95" t="s">
        <v>1177</v>
      </c>
      <c r="G346" s="95" t="s">
        <v>1179</v>
      </c>
      <c r="H346" s="95" t="s">
        <v>1177</v>
      </c>
      <c r="I346" s="95" t="s">
        <v>1177</v>
      </c>
      <c r="J346" s="95" t="s">
        <v>1177</v>
      </c>
      <c r="K346" s="95" t="s">
        <v>1177</v>
      </c>
      <c r="L346" s="95" t="s">
        <v>1178</v>
      </c>
      <c r="M346" s="95" t="s">
        <v>1178</v>
      </c>
      <c r="N346" s="95" t="s">
        <v>1177</v>
      </c>
      <c r="O346" s="95" t="s">
        <v>1177</v>
      </c>
      <c r="P346" s="95" t="s">
        <v>1177</v>
      </c>
      <c r="Q346" s="95" t="s">
        <v>1177</v>
      </c>
      <c r="R346" s="95" t="s">
        <v>1177</v>
      </c>
      <c r="S346" s="95" t="s">
        <v>1177</v>
      </c>
      <c r="U346" s="102" t="s">
        <v>1229</v>
      </c>
      <c r="V346" s="102" t="s">
        <v>1229</v>
      </c>
      <c r="W346" s="102" t="s">
        <v>1230</v>
      </c>
      <c r="X346" s="102" t="s">
        <v>1230</v>
      </c>
      <c r="Y346" s="103" t="s">
        <v>1235</v>
      </c>
      <c r="AA346" s="104" t="s">
        <v>1246</v>
      </c>
      <c r="AB346" s="105" t="s">
        <v>1229</v>
      </c>
      <c r="AC346" s="105" t="s">
        <v>1230</v>
      </c>
      <c r="AE346" s="18" t="s">
        <v>73</v>
      </c>
      <c r="AI346" s="102" t="s">
        <v>1230</v>
      </c>
      <c r="AJ346" s="95" t="s">
        <v>1229</v>
      </c>
      <c r="AM346" s="36" t="s">
        <v>64</v>
      </c>
      <c r="AQ346" s="103" t="s">
        <v>1229</v>
      </c>
      <c r="AR346" s="103" t="s">
        <v>1230</v>
      </c>
      <c r="AT346" s="15" t="s">
        <v>66</v>
      </c>
      <c r="AU346" s="11" t="s">
        <v>155</v>
      </c>
      <c r="AV346" s="86" t="s">
        <v>1180</v>
      </c>
      <c r="AX346" s="11" t="s">
        <v>94</v>
      </c>
      <c r="AY346" s="11" t="s">
        <v>60</v>
      </c>
      <c r="AZ346" s="11" t="s">
        <v>630</v>
      </c>
      <c r="BA346" s="11">
        <v>1040172131</v>
      </c>
      <c r="BC346" s="12">
        <v>45978.512168440808</v>
      </c>
      <c r="BD346" s="12">
        <v>45978.519057395177</v>
      </c>
      <c r="BE346" s="12">
        <v>45978.519008326599</v>
      </c>
    </row>
    <row r="347" spans="1:58" ht="15" customHeight="1" x14ac:dyDescent="0.3">
      <c r="A347" s="141">
        <v>346</v>
      </c>
      <c r="B347" s="39" t="s">
        <v>1177</v>
      </c>
      <c r="C347" s="95" t="s">
        <v>1177</v>
      </c>
      <c r="D347" s="95" t="s">
        <v>1179</v>
      </c>
      <c r="E347" s="95" t="s">
        <v>1177</v>
      </c>
      <c r="F347" s="95" t="s">
        <v>1177</v>
      </c>
      <c r="G347" s="95" t="s">
        <v>1177</v>
      </c>
      <c r="H347" s="95" t="s">
        <v>1177</v>
      </c>
      <c r="I347" s="95" t="s">
        <v>1177</v>
      </c>
      <c r="J347" s="95" t="s">
        <v>1177</v>
      </c>
      <c r="K347" s="95" t="s">
        <v>1177</v>
      </c>
      <c r="L347" s="95" t="s">
        <v>1177</v>
      </c>
      <c r="M347" s="95" t="s">
        <v>1177</v>
      </c>
      <c r="N347" s="95" t="s">
        <v>1177</v>
      </c>
      <c r="O347" s="95" t="s">
        <v>1177</v>
      </c>
      <c r="P347" s="95" t="s">
        <v>1177</v>
      </c>
      <c r="Q347" s="95" t="s">
        <v>1177</v>
      </c>
      <c r="R347" s="95" t="s">
        <v>1177</v>
      </c>
      <c r="S347" s="95" t="s">
        <v>1177</v>
      </c>
      <c r="U347" s="102" t="s">
        <v>1229</v>
      </c>
      <c r="V347" s="102" t="s">
        <v>1231</v>
      </c>
      <c r="W347" s="102" t="s">
        <v>1229</v>
      </c>
      <c r="X347" s="102" t="s">
        <v>1229</v>
      </c>
      <c r="Y347" s="103" t="s">
        <v>1237</v>
      </c>
      <c r="AA347" s="104" t="s">
        <v>1243</v>
      </c>
      <c r="AB347" s="105" t="s">
        <v>1229</v>
      </c>
      <c r="AC347" s="105" t="s">
        <v>1229</v>
      </c>
      <c r="AD347" s="18" t="s">
        <v>63</v>
      </c>
      <c r="AI347" s="102" t="s">
        <v>1231</v>
      </c>
      <c r="AJ347" s="95" t="s">
        <v>1229</v>
      </c>
      <c r="AK347" s="7" t="s">
        <v>99</v>
      </c>
      <c r="AQ347" s="103" t="s">
        <v>1229</v>
      </c>
      <c r="AR347" s="103" t="s">
        <v>1229</v>
      </c>
      <c r="AT347" s="15" t="s">
        <v>66</v>
      </c>
      <c r="AU347" s="11" t="s">
        <v>155</v>
      </c>
      <c r="AV347" s="86" t="s">
        <v>1180</v>
      </c>
      <c r="AX347" s="11" t="s">
        <v>582</v>
      </c>
      <c r="AY347" s="11" t="s">
        <v>60</v>
      </c>
      <c r="AZ347" s="11" t="s">
        <v>631</v>
      </c>
      <c r="BA347" s="11">
        <v>608666846</v>
      </c>
      <c r="BC347" s="12">
        <v>45978.509567402587</v>
      </c>
      <c r="BD347" s="12">
        <v>45978.531351682359</v>
      </c>
      <c r="BE347" s="12">
        <v>45978.53086394065</v>
      </c>
    </row>
    <row r="348" spans="1:58" ht="15" customHeight="1" x14ac:dyDescent="0.3">
      <c r="A348" s="38">
        <v>347</v>
      </c>
      <c r="B348" s="39" t="s">
        <v>1177</v>
      </c>
      <c r="C348" s="95" t="s">
        <v>1177</v>
      </c>
      <c r="D348" s="95" t="s">
        <v>1177</v>
      </c>
      <c r="E348" s="95" t="s">
        <v>1177</v>
      </c>
      <c r="F348" s="95" t="s">
        <v>1178</v>
      </c>
      <c r="G348" s="95" t="s">
        <v>1177</v>
      </c>
      <c r="H348" s="95" t="s">
        <v>1177</v>
      </c>
      <c r="I348" s="95" t="s">
        <v>1177</v>
      </c>
      <c r="J348" s="95" t="s">
        <v>1177</v>
      </c>
      <c r="K348" s="95" t="s">
        <v>1177</v>
      </c>
      <c r="L348" s="95" t="s">
        <v>1177</v>
      </c>
      <c r="M348" s="95" t="s">
        <v>1178</v>
      </c>
      <c r="N348" s="95" t="s">
        <v>1177</v>
      </c>
      <c r="O348" s="95" t="s">
        <v>1177</v>
      </c>
      <c r="P348" s="95" t="s">
        <v>1177</v>
      </c>
      <c r="Q348" s="95" t="s">
        <v>1177</v>
      </c>
      <c r="R348" s="95" t="s">
        <v>1177</v>
      </c>
      <c r="S348" s="95" t="s">
        <v>1177</v>
      </c>
      <c r="T348" s="40" t="s">
        <v>784</v>
      </c>
      <c r="U348" s="102" t="s">
        <v>1229</v>
      </c>
      <c r="V348" s="102" t="s">
        <v>1229</v>
      </c>
      <c r="W348" s="102" t="s">
        <v>1229</v>
      </c>
      <c r="X348" s="102" t="s">
        <v>1229</v>
      </c>
      <c r="Y348" s="103" t="s">
        <v>1233</v>
      </c>
      <c r="Z348" s="42" t="s">
        <v>785</v>
      </c>
      <c r="AA348" s="104" t="s">
        <v>1243</v>
      </c>
      <c r="AB348" s="105" t="s">
        <v>1229</v>
      </c>
      <c r="AC348" s="105" t="s">
        <v>1230</v>
      </c>
      <c r="AD348" s="43"/>
      <c r="AE348" s="43" t="s">
        <v>73</v>
      </c>
      <c r="AF348" s="44"/>
      <c r="AG348" s="44"/>
      <c r="AH348" s="45"/>
      <c r="AI348" s="102" t="s">
        <v>1229</v>
      </c>
      <c r="AJ348" s="95" t="s">
        <v>1229</v>
      </c>
      <c r="AK348" s="39"/>
      <c r="AL348" s="39" t="s">
        <v>80</v>
      </c>
      <c r="AM348" s="46"/>
      <c r="AN348" s="39"/>
      <c r="AO348" s="47"/>
      <c r="AP348" s="80"/>
      <c r="AQ348" s="103" t="s">
        <v>1229</v>
      </c>
      <c r="AR348" s="103" t="s">
        <v>1229</v>
      </c>
      <c r="AS348" s="45" t="s">
        <v>786</v>
      </c>
      <c r="AT348" s="49" t="s">
        <v>76</v>
      </c>
      <c r="AU348" s="48" t="s">
        <v>155</v>
      </c>
      <c r="AV348" s="86" t="s">
        <v>1180</v>
      </c>
      <c r="AW348" s="55"/>
      <c r="AX348" s="48" t="s">
        <v>77</v>
      </c>
      <c r="AY348" s="48" t="s">
        <v>59</v>
      </c>
      <c r="AZ348" s="48" t="s">
        <v>787</v>
      </c>
      <c r="BA348" s="48"/>
      <c r="BB348" s="48"/>
      <c r="BC348" s="50">
        <v>45978.573638164897</v>
      </c>
      <c r="BD348" s="50">
        <v>45978.583318227124</v>
      </c>
      <c r="BE348" s="50">
        <v>45978.583029355643</v>
      </c>
      <c r="BF348" s="48"/>
    </row>
    <row r="349" spans="1:58" ht="15" customHeight="1" x14ac:dyDescent="0.3">
      <c r="A349" s="141">
        <v>348</v>
      </c>
      <c r="B349" s="39" t="s">
        <v>1177</v>
      </c>
      <c r="C349" s="95" t="s">
        <v>1177</v>
      </c>
      <c r="D349" s="95" t="s">
        <v>1177</v>
      </c>
      <c r="E349" s="95" t="s">
        <v>1177</v>
      </c>
      <c r="F349" s="95" t="s">
        <v>1178</v>
      </c>
      <c r="G349" s="95" t="s">
        <v>1177</v>
      </c>
      <c r="H349" s="95" t="s">
        <v>1178</v>
      </c>
      <c r="I349" s="95" t="s">
        <v>1177</v>
      </c>
      <c r="J349" s="95" t="s">
        <v>1177</v>
      </c>
      <c r="K349" s="95" t="s">
        <v>1177</v>
      </c>
      <c r="L349" s="95" t="s">
        <v>1177</v>
      </c>
      <c r="M349" s="95" t="s">
        <v>1177</v>
      </c>
      <c r="N349" s="95" t="s">
        <v>1179</v>
      </c>
      <c r="O349" s="95" t="s">
        <v>1177</v>
      </c>
      <c r="P349" s="95" t="s">
        <v>1178</v>
      </c>
      <c r="Q349" s="95" t="s">
        <v>1179</v>
      </c>
      <c r="R349" s="95" t="s">
        <v>1177</v>
      </c>
      <c r="S349" s="95" t="s">
        <v>1177</v>
      </c>
      <c r="U349" s="102" t="s">
        <v>1231</v>
      </c>
      <c r="V349" s="102" t="s">
        <v>1231</v>
      </c>
      <c r="W349" s="102" t="s">
        <v>1230</v>
      </c>
      <c r="X349" s="102" t="s">
        <v>1230</v>
      </c>
      <c r="Y349" s="103" t="s">
        <v>1235</v>
      </c>
      <c r="AA349" s="104" t="s">
        <v>1245</v>
      </c>
      <c r="AB349" s="105" t="s">
        <v>1230</v>
      </c>
      <c r="AC349" s="105" t="s">
        <v>1229</v>
      </c>
      <c r="AG349" s="19" t="s">
        <v>121</v>
      </c>
      <c r="AH349" s="35" t="s">
        <v>632</v>
      </c>
      <c r="AI349" s="102" t="s">
        <v>1229</v>
      </c>
      <c r="AJ349" s="95" t="s">
        <v>1231</v>
      </c>
      <c r="AK349" s="7" t="s">
        <v>99</v>
      </c>
      <c r="AQ349" s="103" t="s">
        <v>1230</v>
      </c>
      <c r="AR349" s="103" t="s">
        <v>1230</v>
      </c>
      <c r="AT349" s="15" t="s">
        <v>66</v>
      </c>
      <c r="AU349" s="11" t="s">
        <v>155</v>
      </c>
      <c r="AV349" s="86" t="s">
        <v>1180</v>
      </c>
      <c r="AX349" s="11" t="s">
        <v>94</v>
      </c>
      <c r="AY349" s="11" t="s">
        <v>60</v>
      </c>
      <c r="AZ349" s="11" t="s">
        <v>633</v>
      </c>
      <c r="BA349" s="11">
        <v>298820703</v>
      </c>
      <c r="BC349" s="12">
        <v>45978.575517389349</v>
      </c>
      <c r="BD349" s="12">
        <v>45978.58616918292</v>
      </c>
      <c r="BE349" s="12">
        <v>45978.586099951768</v>
      </c>
    </row>
    <row r="350" spans="1:58" ht="15" customHeight="1" x14ac:dyDescent="0.3">
      <c r="A350" s="141">
        <v>349</v>
      </c>
      <c r="B350" s="39" t="s">
        <v>1177</v>
      </c>
      <c r="C350" s="95" t="s">
        <v>1177</v>
      </c>
      <c r="D350" s="95" t="s">
        <v>1177</v>
      </c>
      <c r="E350" s="95" t="s">
        <v>1177</v>
      </c>
      <c r="F350" s="95" t="s">
        <v>1177</v>
      </c>
      <c r="G350" s="95" t="s">
        <v>1177</v>
      </c>
      <c r="H350" s="95" t="s">
        <v>1177</v>
      </c>
      <c r="I350" s="95" t="s">
        <v>1177</v>
      </c>
      <c r="J350" s="95" t="s">
        <v>1177</v>
      </c>
      <c r="K350" s="95" t="s">
        <v>1177</v>
      </c>
      <c r="L350" s="95" t="s">
        <v>1177</v>
      </c>
      <c r="M350" s="95" t="s">
        <v>1177</v>
      </c>
      <c r="N350" s="95" t="s">
        <v>1177</v>
      </c>
      <c r="O350" s="95" t="s">
        <v>1177</v>
      </c>
      <c r="P350" s="95" t="s">
        <v>1177</v>
      </c>
      <c r="Q350" s="95" t="s">
        <v>1177</v>
      </c>
      <c r="R350" s="95" t="s">
        <v>1177</v>
      </c>
      <c r="S350" s="95" t="s">
        <v>1177</v>
      </c>
      <c r="U350" s="102" t="s">
        <v>1229</v>
      </c>
      <c r="V350" s="102" t="s">
        <v>1229</v>
      </c>
      <c r="W350" s="102" t="s">
        <v>1229</v>
      </c>
      <c r="X350" s="102" t="s">
        <v>1229</v>
      </c>
      <c r="Y350" s="103" t="s">
        <v>1234</v>
      </c>
      <c r="AA350" s="104" t="s">
        <v>1243</v>
      </c>
      <c r="AB350" s="105" t="s">
        <v>1229</v>
      </c>
      <c r="AC350" s="105" t="s">
        <v>1229</v>
      </c>
      <c r="AD350" s="18" t="s">
        <v>63</v>
      </c>
      <c r="AI350" s="102" t="s">
        <v>1229</v>
      </c>
      <c r="AJ350" s="95" t="s">
        <v>1229</v>
      </c>
      <c r="AK350" s="7" t="s">
        <v>99</v>
      </c>
      <c r="AQ350" s="103" t="s">
        <v>1229</v>
      </c>
      <c r="AR350" s="103" t="s">
        <v>1229</v>
      </c>
      <c r="AT350" s="15" t="s">
        <v>66</v>
      </c>
      <c r="AU350" s="11" t="s">
        <v>155</v>
      </c>
      <c r="AV350" s="86" t="s">
        <v>1180</v>
      </c>
      <c r="AX350" s="11" t="s">
        <v>94</v>
      </c>
      <c r="AY350" s="11" t="s">
        <v>60</v>
      </c>
      <c r="AZ350" s="11" t="s">
        <v>634</v>
      </c>
      <c r="BA350" s="11">
        <v>965759025</v>
      </c>
      <c r="BC350" s="12">
        <v>45978.575685438656</v>
      </c>
      <c r="BD350" s="12">
        <v>45978.586858976952</v>
      </c>
      <c r="BE350" s="12">
        <v>45978.586814571987</v>
      </c>
    </row>
    <row r="351" spans="1:58" ht="15" customHeight="1" x14ac:dyDescent="0.3">
      <c r="A351" s="141">
        <v>350</v>
      </c>
      <c r="B351" s="39" t="s">
        <v>1177</v>
      </c>
      <c r="C351" s="95" t="s">
        <v>1177</v>
      </c>
      <c r="D351" s="95" t="s">
        <v>1177</v>
      </c>
      <c r="E351" s="95" t="s">
        <v>1177</v>
      </c>
      <c r="F351" s="95" t="s">
        <v>1177</v>
      </c>
      <c r="G351" s="95" t="s">
        <v>1177</v>
      </c>
      <c r="H351" s="95" t="s">
        <v>1177</v>
      </c>
      <c r="I351" s="95" t="s">
        <v>1177</v>
      </c>
      <c r="J351" s="95" t="s">
        <v>1177</v>
      </c>
      <c r="K351" s="95" t="s">
        <v>1177</v>
      </c>
      <c r="L351" s="95" t="s">
        <v>1177</v>
      </c>
      <c r="M351" s="95" t="s">
        <v>1177</v>
      </c>
      <c r="N351" s="95" t="s">
        <v>1177</v>
      </c>
      <c r="O351" s="95" t="s">
        <v>1177</v>
      </c>
      <c r="P351" s="95" t="s">
        <v>1177</v>
      </c>
      <c r="Q351" s="95" t="s">
        <v>1177</v>
      </c>
      <c r="R351" s="95" t="s">
        <v>1177</v>
      </c>
      <c r="S351" s="95" t="s">
        <v>1177</v>
      </c>
      <c r="U351" s="102" t="s">
        <v>1229</v>
      </c>
      <c r="V351" s="102" t="s">
        <v>1229</v>
      </c>
      <c r="W351" s="102" t="s">
        <v>1229</v>
      </c>
      <c r="X351" s="102" t="s">
        <v>1229</v>
      </c>
      <c r="Y351" s="103" t="s">
        <v>1236</v>
      </c>
      <c r="Z351" s="10" t="s">
        <v>292</v>
      </c>
      <c r="AA351" s="104" t="s">
        <v>1243</v>
      </c>
      <c r="AB351" s="105" t="s">
        <v>1229</v>
      </c>
      <c r="AC351" s="105" t="s">
        <v>1229</v>
      </c>
      <c r="AD351" s="18" t="s">
        <v>63</v>
      </c>
      <c r="AI351" s="102" t="s">
        <v>1229</v>
      </c>
      <c r="AJ351" s="95" t="s">
        <v>1229</v>
      </c>
      <c r="AK351" s="7" t="s">
        <v>99</v>
      </c>
      <c r="AL351" s="7" t="s">
        <v>80</v>
      </c>
      <c r="AQ351" s="103" t="s">
        <v>1229</v>
      </c>
      <c r="AR351" s="103" t="s">
        <v>1229</v>
      </c>
      <c r="AS351" s="83" t="s">
        <v>59</v>
      </c>
      <c r="AT351" s="15" t="s">
        <v>66</v>
      </c>
      <c r="AU351" s="11" t="s">
        <v>155</v>
      </c>
      <c r="AV351" s="86" t="s">
        <v>1180</v>
      </c>
      <c r="AX351" s="11" t="s">
        <v>94</v>
      </c>
      <c r="AY351" s="11" t="s">
        <v>60</v>
      </c>
      <c r="AZ351" s="11" t="s">
        <v>293</v>
      </c>
      <c r="BA351" s="11">
        <v>394613150</v>
      </c>
      <c r="BC351" s="12">
        <v>45978.588007180362</v>
      </c>
      <c r="BD351" s="12">
        <v>45978.59703134447</v>
      </c>
      <c r="BE351" s="12">
        <v>45978.596982425071</v>
      </c>
    </row>
    <row r="352" spans="1:58" ht="15" customHeight="1" x14ac:dyDescent="0.3">
      <c r="A352" s="141">
        <v>351</v>
      </c>
      <c r="B352" s="39" t="s">
        <v>1177</v>
      </c>
      <c r="C352" s="95" t="s">
        <v>1177</v>
      </c>
      <c r="D352" s="95" t="s">
        <v>1177</v>
      </c>
      <c r="E352" s="95" t="s">
        <v>1177</v>
      </c>
      <c r="F352" s="95" t="s">
        <v>1177</v>
      </c>
      <c r="G352" s="95" t="s">
        <v>1177</v>
      </c>
      <c r="H352" s="95" t="s">
        <v>1177</v>
      </c>
      <c r="I352" s="99" t="s">
        <v>1179</v>
      </c>
      <c r="J352" s="95" t="s">
        <v>1177</v>
      </c>
      <c r="K352" s="95" t="s">
        <v>1177</v>
      </c>
      <c r="L352" s="95" t="s">
        <v>1177</v>
      </c>
      <c r="M352" s="95" t="s">
        <v>1177</v>
      </c>
      <c r="N352" s="95" t="s">
        <v>1177</v>
      </c>
      <c r="O352" s="95" t="s">
        <v>1179</v>
      </c>
      <c r="P352" s="95" t="s">
        <v>1177</v>
      </c>
      <c r="Q352" s="95" t="s">
        <v>1177</v>
      </c>
      <c r="R352" s="95" t="s">
        <v>1177</v>
      </c>
      <c r="S352" s="95" t="s">
        <v>1177</v>
      </c>
      <c r="U352" s="102" t="s">
        <v>1229</v>
      </c>
      <c r="V352" s="102" t="s">
        <v>1229</v>
      </c>
      <c r="W352" s="102" t="s">
        <v>1229</v>
      </c>
      <c r="X352" s="102" t="s">
        <v>1230</v>
      </c>
      <c r="Y352" s="103" t="s">
        <v>1233</v>
      </c>
      <c r="AA352" s="104" t="s">
        <v>1243</v>
      </c>
      <c r="AB352" s="105" t="s">
        <v>1229</v>
      </c>
      <c r="AC352" s="105" t="s">
        <v>1231</v>
      </c>
      <c r="AF352" s="19" t="s">
        <v>79</v>
      </c>
      <c r="AI352" s="102" t="s">
        <v>1229</v>
      </c>
      <c r="AJ352" s="95" t="s">
        <v>1229</v>
      </c>
      <c r="AP352" s="24" t="s">
        <v>635</v>
      </c>
      <c r="AQ352" s="103" t="s">
        <v>1229</v>
      </c>
      <c r="AR352" s="103" t="s">
        <v>1229</v>
      </c>
      <c r="AT352" s="15" t="s">
        <v>66</v>
      </c>
      <c r="AU352" s="11" t="s">
        <v>155</v>
      </c>
      <c r="AV352" s="86" t="s">
        <v>1180</v>
      </c>
      <c r="AX352" s="11" t="s">
        <v>94</v>
      </c>
      <c r="AY352" s="11" t="s">
        <v>60</v>
      </c>
      <c r="AZ352" s="11" t="s">
        <v>636</v>
      </c>
      <c r="BA352" s="11">
        <v>778788204</v>
      </c>
      <c r="BC352" s="12">
        <v>45978.587820287721</v>
      </c>
      <c r="BD352" s="12">
        <v>45978.597492463938</v>
      </c>
      <c r="BE352" s="12">
        <v>45978.597410202688</v>
      </c>
    </row>
    <row r="353" spans="1:58" ht="15" customHeight="1" x14ac:dyDescent="0.3">
      <c r="A353" s="141">
        <v>352</v>
      </c>
      <c r="B353" s="39" t="s">
        <v>1177</v>
      </c>
      <c r="C353" s="95" t="s">
        <v>1177</v>
      </c>
      <c r="D353" s="95" t="s">
        <v>1177</v>
      </c>
      <c r="E353" s="95" t="s">
        <v>1177</v>
      </c>
      <c r="F353" s="95" t="s">
        <v>1177</v>
      </c>
      <c r="G353" s="95" t="s">
        <v>1179</v>
      </c>
      <c r="H353" s="95" t="s">
        <v>1177</v>
      </c>
      <c r="I353" s="95" t="s">
        <v>1177</v>
      </c>
      <c r="J353" s="95" t="s">
        <v>1177</v>
      </c>
      <c r="K353" s="95" t="s">
        <v>1177</v>
      </c>
      <c r="L353" s="95" t="s">
        <v>1177</v>
      </c>
      <c r="M353" s="95" t="s">
        <v>1177</v>
      </c>
      <c r="N353" s="95" t="s">
        <v>1177</v>
      </c>
      <c r="O353" s="95" t="s">
        <v>1177</v>
      </c>
      <c r="P353" s="95" t="s">
        <v>1177</v>
      </c>
      <c r="Q353" s="95" t="s">
        <v>1177</v>
      </c>
      <c r="R353" s="95" t="s">
        <v>1177</v>
      </c>
      <c r="S353" s="95" t="s">
        <v>1177</v>
      </c>
      <c r="T353" s="25" t="s">
        <v>637</v>
      </c>
      <c r="U353" s="102" t="s">
        <v>1229</v>
      </c>
      <c r="V353" s="102" t="s">
        <v>1229</v>
      </c>
      <c r="W353" s="102" t="s">
        <v>1229</v>
      </c>
      <c r="X353" s="102" t="s">
        <v>1229</v>
      </c>
      <c r="Y353" s="103" t="s">
        <v>1233</v>
      </c>
      <c r="AA353" s="104" t="s">
        <v>1244</v>
      </c>
      <c r="AB353" s="105" t="s">
        <v>1229</v>
      </c>
      <c r="AC353" s="105" t="s">
        <v>1229</v>
      </c>
      <c r="AF353" s="19" t="s">
        <v>79</v>
      </c>
      <c r="AI353" s="102" t="s">
        <v>1229</v>
      </c>
      <c r="AJ353" s="95" t="s">
        <v>1229</v>
      </c>
      <c r="AM353" s="36" t="s">
        <v>64</v>
      </c>
      <c r="AQ353" s="103" t="s">
        <v>1229</v>
      </c>
      <c r="AR353" s="103" t="s">
        <v>1229</v>
      </c>
      <c r="AT353" s="15" t="s">
        <v>66</v>
      </c>
      <c r="AU353" s="11" t="s">
        <v>155</v>
      </c>
      <c r="AV353" s="86" t="s">
        <v>1180</v>
      </c>
      <c r="AX353" s="11" t="s">
        <v>94</v>
      </c>
      <c r="AY353" s="11" t="s">
        <v>60</v>
      </c>
      <c r="AZ353" s="11" t="s">
        <v>638</v>
      </c>
      <c r="BA353" s="11">
        <v>126116259</v>
      </c>
      <c r="BC353" s="12">
        <v>45978.599378865889</v>
      </c>
      <c r="BD353" s="12">
        <v>45978.609857053991</v>
      </c>
      <c r="BE353" s="12">
        <v>45978.609634402492</v>
      </c>
    </row>
    <row r="354" spans="1:58" ht="15" customHeight="1" x14ac:dyDescent="0.3">
      <c r="A354" s="141">
        <v>353</v>
      </c>
      <c r="B354" s="39" t="s">
        <v>1177</v>
      </c>
      <c r="C354" s="95" t="s">
        <v>1177</v>
      </c>
      <c r="D354" s="95" t="s">
        <v>1177</v>
      </c>
      <c r="E354" s="95" t="s">
        <v>1177</v>
      </c>
      <c r="F354" s="95" t="s">
        <v>1177</v>
      </c>
      <c r="G354" s="95" t="s">
        <v>1177</v>
      </c>
      <c r="H354" s="95" t="s">
        <v>1177</v>
      </c>
      <c r="I354" s="95" t="s">
        <v>1177</v>
      </c>
      <c r="J354" s="95" t="s">
        <v>1177</v>
      </c>
      <c r="K354" s="95" t="s">
        <v>1177</v>
      </c>
      <c r="L354" s="95" t="s">
        <v>1177</v>
      </c>
      <c r="M354" s="95" t="s">
        <v>1177</v>
      </c>
      <c r="N354" s="95" t="s">
        <v>1177</v>
      </c>
      <c r="O354" s="95" t="s">
        <v>1177</v>
      </c>
      <c r="P354" s="95" t="s">
        <v>1177</v>
      </c>
      <c r="Q354" s="95" t="s">
        <v>1177</v>
      </c>
      <c r="R354" s="95" t="s">
        <v>1177</v>
      </c>
      <c r="S354" s="95" t="s">
        <v>1177</v>
      </c>
      <c r="U354" s="102" t="s">
        <v>1229</v>
      </c>
      <c r="V354" s="102" t="s">
        <v>1231</v>
      </c>
      <c r="W354" s="102" t="s">
        <v>1229</v>
      </c>
      <c r="X354" s="102" t="s">
        <v>1231</v>
      </c>
      <c r="Y354" s="103" t="s">
        <v>1233</v>
      </c>
      <c r="AA354" s="104" t="s">
        <v>1244</v>
      </c>
      <c r="AB354" s="105" t="s">
        <v>1229</v>
      </c>
      <c r="AC354" s="105" t="s">
        <v>1229</v>
      </c>
      <c r="AF354" s="19" t="s">
        <v>79</v>
      </c>
      <c r="AI354" s="102" t="s">
        <v>1229</v>
      </c>
      <c r="AJ354" s="95" t="s">
        <v>1229</v>
      </c>
      <c r="AM354" s="36" t="s">
        <v>64</v>
      </c>
      <c r="AQ354" s="103" t="s">
        <v>1229</v>
      </c>
      <c r="AR354" s="103" t="s">
        <v>1229</v>
      </c>
      <c r="AT354" s="15" t="s">
        <v>66</v>
      </c>
      <c r="AU354" s="11" t="s">
        <v>155</v>
      </c>
      <c r="AV354" s="86" t="s">
        <v>1180</v>
      </c>
      <c r="AX354" s="11" t="s">
        <v>94</v>
      </c>
      <c r="AY354" s="11" t="s">
        <v>60</v>
      </c>
      <c r="AZ354" s="11" t="s">
        <v>639</v>
      </c>
      <c r="BA354" s="11">
        <v>317494855</v>
      </c>
      <c r="BC354" s="12">
        <v>45978.599395536112</v>
      </c>
      <c r="BD354" s="12">
        <v>45978.609936786437</v>
      </c>
      <c r="BE354" s="12">
        <v>45978.609885274731</v>
      </c>
    </row>
    <row r="355" spans="1:58" ht="15" customHeight="1" x14ac:dyDescent="0.3">
      <c r="A355" s="141">
        <v>354</v>
      </c>
      <c r="B355" s="39" t="s">
        <v>1177</v>
      </c>
      <c r="C355" s="95" t="s">
        <v>1177</v>
      </c>
      <c r="D355" s="95" t="s">
        <v>1177</v>
      </c>
      <c r="E355" s="95" t="s">
        <v>1177</v>
      </c>
      <c r="F355" s="95" t="s">
        <v>1177</v>
      </c>
      <c r="G355" s="95" t="s">
        <v>1177</v>
      </c>
      <c r="H355" s="95" t="s">
        <v>1177</v>
      </c>
      <c r="I355" s="95" t="s">
        <v>1177</v>
      </c>
      <c r="J355" s="95" t="s">
        <v>1177</v>
      </c>
      <c r="K355" s="95" t="s">
        <v>1177</v>
      </c>
      <c r="L355" s="95" t="s">
        <v>1177</v>
      </c>
      <c r="M355" s="95" t="s">
        <v>1177</v>
      </c>
      <c r="N355" s="95" t="s">
        <v>1177</v>
      </c>
      <c r="O355" s="95" t="s">
        <v>1177</v>
      </c>
      <c r="P355" s="95" t="s">
        <v>1177</v>
      </c>
      <c r="Q355" s="95" t="s">
        <v>1177</v>
      </c>
      <c r="R355" s="95" t="s">
        <v>1177</v>
      </c>
      <c r="S355" s="95" t="s">
        <v>1177</v>
      </c>
      <c r="U355" s="102" t="s">
        <v>1229</v>
      </c>
      <c r="V355" s="102" t="s">
        <v>1229</v>
      </c>
      <c r="W355" s="102" t="s">
        <v>1229</v>
      </c>
      <c r="X355" s="102" t="s">
        <v>1229</v>
      </c>
      <c r="Y355" s="103" t="s">
        <v>1233</v>
      </c>
      <c r="Z355" s="10" t="s">
        <v>640</v>
      </c>
      <c r="AA355" s="104" t="s">
        <v>1243</v>
      </c>
      <c r="AB355" s="105" t="s">
        <v>1229</v>
      </c>
      <c r="AC355" s="105" t="s">
        <v>1229</v>
      </c>
      <c r="AE355" s="18" t="s">
        <v>73</v>
      </c>
      <c r="AI355" s="102" t="s">
        <v>1229</v>
      </c>
      <c r="AJ355" s="95" t="s">
        <v>1229</v>
      </c>
      <c r="AM355" s="36" t="s">
        <v>64</v>
      </c>
      <c r="AQ355" s="103" t="s">
        <v>1229</v>
      </c>
      <c r="AR355" s="103" t="s">
        <v>1229</v>
      </c>
      <c r="AT355" s="15" t="s">
        <v>66</v>
      </c>
      <c r="AU355" s="11" t="s">
        <v>155</v>
      </c>
      <c r="AV355" s="86" t="s">
        <v>1180</v>
      </c>
      <c r="AX355" s="11" t="s">
        <v>94</v>
      </c>
      <c r="AY355" s="11" t="s">
        <v>60</v>
      </c>
      <c r="AZ355" s="11" t="s">
        <v>641</v>
      </c>
      <c r="BA355" s="11">
        <v>875067927</v>
      </c>
      <c r="BC355" s="12">
        <v>45978.61055382109</v>
      </c>
      <c r="BD355" s="12">
        <v>45978.621782535927</v>
      </c>
      <c r="BE355" s="12">
        <v>45978.621704265854</v>
      </c>
    </row>
    <row r="356" spans="1:58" ht="15" customHeight="1" x14ac:dyDescent="0.3">
      <c r="A356" s="141">
        <v>355</v>
      </c>
      <c r="B356" s="39" t="s">
        <v>1177</v>
      </c>
      <c r="C356" s="95" t="s">
        <v>1177</v>
      </c>
      <c r="D356" s="95" t="s">
        <v>1177</v>
      </c>
      <c r="E356" s="95" t="s">
        <v>1177</v>
      </c>
      <c r="F356" s="95" t="s">
        <v>1177</v>
      </c>
      <c r="G356" s="95" t="s">
        <v>1177</v>
      </c>
      <c r="H356" s="95" t="s">
        <v>1177</v>
      </c>
      <c r="I356" s="95" t="s">
        <v>1177</v>
      </c>
      <c r="J356" s="95" t="s">
        <v>1177</v>
      </c>
      <c r="K356" s="95" t="s">
        <v>1177</v>
      </c>
      <c r="L356" s="95" t="s">
        <v>1177</v>
      </c>
      <c r="M356" s="95" t="s">
        <v>1177</v>
      </c>
      <c r="N356" s="95" t="s">
        <v>1177</v>
      </c>
      <c r="O356" s="95" t="s">
        <v>1177</v>
      </c>
      <c r="P356" s="95" t="s">
        <v>1177</v>
      </c>
      <c r="Q356" s="95" t="s">
        <v>1177</v>
      </c>
      <c r="R356" s="95" t="s">
        <v>1177</v>
      </c>
      <c r="S356" s="95" t="s">
        <v>1177</v>
      </c>
      <c r="U356" s="102" t="s">
        <v>1229</v>
      </c>
      <c r="V356" s="102" t="s">
        <v>1229</v>
      </c>
      <c r="W356" s="102" t="s">
        <v>1229</v>
      </c>
      <c r="X356" s="102" t="s">
        <v>1229</v>
      </c>
      <c r="Y356" s="103" t="s">
        <v>1233</v>
      </c>
      <c r="AA356" s="104" t="s">
        <v>1245</v>
      </c>
      <c r="AB356" s="105" t="s">
        <v>1229</v>
      </c>
      <c r="AC356" s="105" t="s">
        <v>1229</v>
      </c>
      <c r="AE356" s="18" t="s">
        <v>73</v>
      </c>
      <c r="AI356" s="102" t="s">
        <v>1229</v>
      </c>
      <c r="AJ356" s="95" t="s">
        <v>1229</v>
      </c>
      <c r="AM356" s="36" t="s">
        <v>64</v>
      </c>
      <c r="AQ356" s="103" t="s">
        <v>1229</v>
      </c>
      <c r="AR356" s="103" t="s">
        <v>1229</v>
      </c>
      <c r="AT356" s="15" t="s">
        <v>66</v>
      </c>
      <c r="AU356" s="11" t="s">
        <v>155</v>
      </c>
      <c r="AV356" s="86" t="s">
        <v>1180</v>
      </c>
      <c r="AX356" s="11" t="s">
        <v>94</v>
      </c>
      <c r="AY356" s="11" t="s">
        <v>60</v>
      </c>
      <c r="AZ356" s="11" t="s">
        <v>642</v>
      </c>
      <c r="BA356" s="11">
        <v>380923666</v>
      </c>
      <c r="BC356" s="12">
        <v>45978.610680758713</v>
      </c>
      <c r="BD356" s="12">
        <v>45978.622000942072</v>
      </c>
      <c r="BE356" s="12">
        <v>45978.621968075531</v>
      </c>
    </row>
    <row r="357" spans="1:58" ht="15" customHeight="1" x14ac:dyDescent="0.3">
      <c r="A357" s="140">
        <v>356</v>
      </c>
      <c r="B357" s="39" t="s">
        <v>1177</v>
      </c>
      <c r="C357" s="95" t="s">
        <v>1177</v>
      </c>
      <c r="D357" s="95" t="s">
        <v>1177</v>
      </c>
      <c r="E357" s="95" t="s">
        <v>1177</v>
      </c>
      <c r="F357" s="95" t="s">
        <v>1177</v>
      </c>
      <c r="G357" s="95" t="s">
        <v>1177</v>
      </c>
      <c r="H357" s="95" t="s">
        <v>1177</v>
      </c>
      <c r="I357" s="95" t="s">
        <v>1177</v>
      </c>
      <c r="J357" s="95" t="s">
        <v>1177</v>
      </c>
      <c r="K357" s="95" t="s">
        <v>1177</v>
      </c>
      <c r="L357" s="95" t="s">
        <v>1177</v>
      </c>
      <c r="M357" s="95" t="s">
        <v>1177</v>
      </c>
      <c r="N357" s="95" t="s">
        <v>1177</v>
      </c>
      <c r="O357" s="95" t="s">
        <v>1177</v>
      </c>
      <c r="P357" s="95" t="s">
        <v>1177</v>
      </c>
      <c r="Q357" s="95" t="s">
        <v>1177</v>
      </c>
      <c r="R357" s="95" t="s">
        <v>1177</v>
      </c>
      <c r="S357" s="95" t="s">
        <v>1177</v>
      </c>
      <c r="T357" s="56" t="s">
        <v>1109</v>
      </c>
      <c r="U357" s="102" t="s">
        <v>1229</v>
      </c>
      <c r="V357" s="102" t="s">
        <v>1229</v>
      </c>
      <c r="W357" s="102" t="s">
        <v>1231</v>
      </c>
      <c r="X357" s="102" t="s">
        <v>1231</v>
      </c>
      <c r="Y357" s="103" t="s">
        <v>1235</v>
      </c>
      <c r="Z357" s="58"/>
      <c r="AA357" s="104" t="s">
        <v>1245</v>
      </c>
      <c r="AB357" s="105" t="s">
        <v>1231</v>
      </c>
      <c r="AC357" s="105" t="s">
        <v>1231</v>
      </c>
      <c r="AD357" s="59" t="s">
        <v>63</v>
      </c>
      <c r="AE357" s="59" t="s">
        <v>73</v>
      </c>
      <c r="AF357" s="60" t="s">
        <v>79</v>
      </c>
      <c r="AG357" s="60"/>
      <c r="AH357" s="61"/>
      <c r="AI357" s="102" t="s">
        <v>1231</v>
      </c>
      <c r="AJ357" s="95" t="s">
        <v>1229</v>
      </c>
      <c r="AK357" s="57"/>
      <c r="AL357" s="57"/>
      <c r="AM357" s="62" t="s">
        <v>64</v>
      </c>
      <c r="AN357" s="57"/>
      <c r="AO357" s="63"/>
      <c r="AP357" s="82"/>
      <c r="AQ357" s="103" t="s">
        <v>1229</v>
      </c>
      <c r="AR357" s="103" t="s">
        <v>1229</v>
      </c>
      <c r="AS357" s="61" t="s">
        <v>1110</v>
      </c>
      <c r="AT357" s="65" t="s">
        <v>76</v>
      </c>
      <c r="AU357" s="64" t="s">
        <v>868</v>
      </c>
      <c r="AV357" s="86" t="s">
        <v>1181</v>
      </c>
      <c r="AW357" s="66"/>
      <c r="AX357" s="64" t="s">
        <v>77</v>
      </c>
      <c r="AY357" s="64" t="s">
        <v>60</v>
      </c>
      <c r="AZ357" s="64" t="s">
        <v>1111</v>
      </c>
      <c r="BA357" s="64">
        <v>318736978</v>
      </c>
      <c r="BB357" s="64"/>
      <c r="BC357" s="67">
        <v>45978.633736880809</v>
      </c>
      <c r="BD357" s="67">
        <v>45978.651680105417</v>
      </c>
      <c r="BE357" s="67">
        <v>45978.651503988207</v>
      </c>
      <c r="BF357" s="64"/>
    </row>
    <row r="358" spans="1:58" ht="15" customHeight="1" x14ac:dyDescent="0.3">
      <c r="A358" s="141">
        <v>357</v>
      </c>
      <c r="B358" s="39" t="s">
        <v>1177</v>
      </c>
      <c r="C358" s="95" t="s">
        <v>1177</v>
      </c>
      <c r="D358" s="95" t="s">
        <v>1177</v>
      </c>
      <c r="E358" s="95" t="s">
        <v>1177</v>
      </c>
      <c r="F358" s="95" t="s">
        <v>1177</v>
      </c>
      <c r="G358" s="95" t="s">
        <v>1177</v>
      </c>
      <c r="H358" s="95" t="s">
        <v>1177</v>
      </c>
      <c r="I358" s="95" t="s">
        <v>1177</v>
      </c>
      <c r="J358" s="95" t="s">
        <v>1177</v>
      </c>
      <c r="K358" s="95" t="s">
        <v>1178</v>
      </c>
      <c r="L358" s="95" t="s">
        <v>1178</v>
      </c>
      <c r="M358" s="95" t="s">
        <v>1178</v>
      </c>
      <c r="N358" s="95" t="s">
        <v>1178</v>
      </c>
      <c r="O358" s="95" t="s">
        <v>1178</v>
      </c>
      <c r="P358" s="95" t="s">
        <v>1178</v>
      </c>
      <c r="Q358" s="95" t="s">
        <v>1178</v>
      </c>
      <c r="R358" s="95" t="s">
        <v>1178</v>
      </c>
      <c r="S358" s="95" t="s">
        <v>1177</v>
      </c>
      <c r="U358" s="102" t="s">
        <v>1229</v>
      </c>
      <c r="V358" s="102" t="s">
        <v>1230</v>
      </c>
      <c r="W358" s="102" t="s">
        <v>1229</v>
      </c>
      <c r="X358" s="102" t="s">
        <v>1231</v>
      </c>
      <c r="Y358" s="103" t="s">
        <v>1234</v>
      </c>
      <c r="AA358" s="104" t="s">
        <v>1245</v>
      </c>
      <c r="AB358" s="105" t="s">
        <v>1230</v>
      </c>
      <c r="AC358" s="105" t="s">
        <v>1229</v>
      </c>
      <c r="AD358" s="18" t="s">
        <v>63</v>
      </c>
      <c r="AE358" s="18" t="s">
        <v>73</v>
      </c>
      <c r="AF358" s="19" t="s">
        <v>79</v>
      </c>
      <c r="AI358" s="102" t="s">
        <v>1230</v>
      </c>
      <c r="AJ358" s="95" t="s">
        <v>1229</v>
      </c>
      <c r="AM358" s="36" t="s">
        <v>64</v>
      </c>
      <c r="AO358" s="37" t="s">
        <v>121</v>
      </c>
      <c r="AP358" s="24" t="s">
        <v>1091</v>
      </c>
      <c r="AQ358" s="103" t="s">
        <v>1229</v>
      </c>
      <c r="AR358" s="103" t="s">
        <v>1229</v>
      </c>
      <c r="AT358" s="15" t="s">
        <v>66</v>
      </c>
      <c r="AU358" s="11" t="s">
        <v>868</v>
      </c>
      <c r="AV358" s="86" t="s">
        <v>1181</v>
      </c>
      <c r="AX358" s="11" t="s">
        <v>127</v>
      </c>
      <c r="AY358" s="11" t="s">
        <v>60</v>
      </c>
      <c r="AZ358" s="11" t="s">
        <v>1092</v>
      </c>
      <c r="BA358" s="11">
        <v>999377976</v>
      </c>
      <c r="BC358" s="12">
        <v>45978.919022771777</v>
      </c>
      <c r="BD358" s="12">
        <v>45978.922373463443</v>
      </c>
      <c r="BE358" s="12">
        <v>45978.922245820868</v>
      </c>
    </row>
    <row r="359" spans="1:58" ht="15" customHeight="1" x14ac:dyDescent="0.3">
      <c r="A359" s="38">
        <v>358</v>
      </c>
      <c r="B359" s="39" t="s">
        <v>1177</v>
      </c>
      <c r="C359" s="95" t="s">
        <v>1177</v>
      </c>
      <c r="D359" s="95" t="s">
        <v>1177</v>
      </c>
      <c r="E359" s="95" t="s">
        <v>1177</v>
      </c>
      <c r="F359" s="95" t="s">
        <v>1177</v>
      </c>
      <c r="G359" s="95" t="s">
        <v>1177</v>
      </c>
      <c r="H359" s="95" t="s">
        <v>1179</v>
      </c>
      <c r="I359" s="95" t="s">
        <v>1177</v>
      </c>
      <c r="J359" s="95" t="s">
        <v>1177</v>
      </c>
      <c r="K359" s="95" t="s">
        <v>1177</v>
      </c>
      <c r="L359" s="95" t="s">
        <v>1177</v>
      </c>
      <c r="M359" s="95" t="s">
        <v>1179</v>
      </c>
      <c r="N359" s="95" t="s">
        <v>1177</v>
      </c>
      <c r="O359" s="95" t="s">
        <v>1177</v>
      </c>
      <c r="P359" s="95" t="s">
        <v>1177</v>
      </c>
      <c r="Q359" s="95" t="s">
        <v>1179</v>
      </c>
      <c r="R359" s="95" t="s">
        <v>1177</v>
      </c>
      <c r="S359" s="95" t="s">
        <v>1177</v>
      </c>
      <c r="T359" s="40" t="s">
        <v>812</v>
      </c>
      <c r="U359" s="102" t="s">
        <v>1229</v>
      </c>
      <c r="V359" s="102" t="s">
        <v>1229</v>
      </c>
      <c r="W359" s="102" t="s">
        <v>1230</v>
      </c>
      <c r="X359" s="102" t="s">
        <v>1230</v>
      </c>
      <c r="Y359" s="103" t="s">
        <v>1233</v>
      </c>
      <c r="Z359" s="42" t="s">
        <v>292</v>
      </c>
      <c r="AA359" s="104" t="s">
        <v>1244</v>
      </c>
      <c r="AB359" s="105" t="s">
        <v>1229</v>
      </c>
      <c r="AC359" s="105" t="s">
        <v>1229</v>
      </c>
      <c r="AD359" s="43"/>
      <c r="AE359" s="43" t="s">
        <v>73</v>
      </c>
      <c r="AF359" s="44" t="s">
        <v>79</v>
      </c>
      <c r="AG359" s="44"/>
      <c r="AH359" s="45" t="s">
        <v>813</v>
      </c>
      <c r="AI359" s="102" t="s">
        <v>1230</v>
      </c>
      <c r="AJ359" s="95" t="s">
        <v>1229</v>
      </c>
      <c r="AK359" s="39"/>
      <c r="AL359" s="39" t="s">
        <v>80</v>
      </c>
      <c r="AM359" s="46" t="s">
        <v>64</v>
      </c>
      <c r="AN359" s="39"/>
      <c r="AO359" s="47"/>
      <c r="AP359" s="80"/>
      <c r="AQ359" s="103" t="s">
        <v>1229</v>
      </c>
      <c r="AR359" s="103" t="s">
        <v>1229</v>
      </c>
      <c r="AS359" s="45" t="s">
        <v>814</v>
      </c>
      <c r="AT359" s="49" t="s">
        <v>76</v>
      </c>
      <c r="AU359" s="48" t="s">
        <v>155</v>
      </c>
      <c r="AV359" s="86" t="s">
        <v>1180</v>
      </c>
      <c r="AW359" s="55"/>
      <c r="AX359" s="48" t="s">
        <v>81</v>
      </c>
      <c r="AY359" s="48" t="s">
        <v>60</v>
      </c>
      <c r="AZ359" s="48" t="s">
        <v>815</v>
      </c>
      <c r="BA359" s="48">
        <v>271029442</v>
      </c>
      <c r="BB359" s="48"/>
      <c r="BC359" s="50">
        <v>45980.591596620208</v>
      </c>
      <c r="BD359" s="50">
        <v>45980.600247179937</v>
      </c>
      <c r="BE359" s="50">
        <v>45980.600117692891</v>
      </c>
      <c r="BF359" s="48"/>
    </row>
    <row r="360" spans="1:58" ht="15" customHeight="1" x14ac:dyDescent="0.3">
      <c r="A360" s="38">
        <v>359</v>
      </c>
      <c r="B360" s="39" t="s">
        <v>1177</v>
      </c>
      <c r="C360" s="95" t="s">
        <v>1177</v>
      </c>
      <c r="D360" s="95" t="s">
        <v>1177</v>
      </c>
      <c r="E360" s="95" t="s">
        <v>1177</v>
      </c>
      <c r="F360" s="95" t="s">
        <v>1177</v>
      </c>
      <c r="G360" s="95" t="s">
        <v>1177</v>
      </c>
      <c r="H360" s="95" t="s">
        <v>1177</v>
      </c>
      <c r="I360" s="95" t="s">
        <v>1177</v>
      </c>
      <c r="J360" s="95" t="s">
        <v>1177</v>
      </c>
      <c r="K360" s="95" t="s">
        <v>1177</v>
      </c>
      <c r="L360" s="95" t="s">
        <v>1177</v>
      </c>
      <c r="M360" s="95" t="s">
        <v>1177</v>
      </c>
      <c r="N360" s="95" t="s">
        <v>1179</v>
      </c>
      <c r="O360" s="95" t="s">
        <v>1177</v>
      </c>
      <c r="P360" s="95" t="s">
        <v>1177</v>
      </c>
      <c r="Q360" s="95" t="s">
        <v>1177</v>
      </c>
      <c r="R360" s="95" t="s">
        <v>1177</v>
      </c>
      <c r="S360" s="95" t="s">
        <v>1177</v>
      </c>
      <c r="T360" s="40" t="s">
        <v>853</v>
      </c>
      <c r="U360" s="102" t="s">
        <v>1229</v>
      </c>
      <c r="V360" s="102" t="s">
        <v>1231</v>
      </c>
      <c r="W360" s="102" t="s">
        <v>1229</v>
      </c>
      <c r="X360" s="102" t="s">
        <v>1229</v>
      </c>
      <c r="Y360" s="103" t="s">
        <v>1233</v>
      </c>
      <c r="Z360" s="42" t="s">
        <v>854</v>
      </c>
      <c r="AA360" s="104" t="s">
        <v>1243</v>
      </c>
      <c r="AB360" s="105" t="s">
        <v>1229</v>
      </c>
      <c r="AC360" s="105" t="s">
        <v>1229</v>
      </c>
      <c r="AD360" s="43" t="s">
        <v>63</v>
      </c>
      <c r="AE360" s="43" t="s">
        <v>73</v>
      </c>
      <c r="AF360" s="44" t="s">
        <v>79</v>
      </c>
      <c r="AG360" s="44"/>
      <c r="AH360" s="45" t="s">
        <v>855</v>
      </c>
      <c r="AI360" s="102" t="s">
        <v>1229</v>
      </c>
      <c r="AJ360" s="95" t="s">
        <v>1229</v>
      </c>
      <c r="AK360" s="39"/>
      <c r="AL360" s="39" t="s">
        <v>80</v>
      </c>
      <c r="AM360" s="46" t="s">
        <v>64</v>
      </c>
      <c r="AN360" s="39"/>
      <c r="AO360" s="47"/>
      <c r="AP360" s="80" t="s">
        <v>856</v>
      </c>
      <c r="AQ360" s="103" t="s">
        <v>1229</v>
      </c>
      <c r="AR360" s="103" t="s">
        <v>1229</v>
      </c>
      <c r="AS360" s="45"/>
      <c r="AT360" s="49" t="s">
        <v>76</v>
      </c>
      <c r="AU360" s="48" t="s">
        <v>155</v>
      </c>
      <c r="AV360" s="86" t="s">
        <v>1180</v>
      </c>
      <c r="AW360" s="55"/>
      <c r="AX360" s="48" t="s">
        <v>94</v>
      </c>
      <c r="AY360" s="48" t="s">
        <v>60</v>
      </c>
      <c r="AZ360" s="48" t="s">
        <v>857</v>
      </c>
      <c r="BA360" s="48">
        <v>155314892</v>
      </c>
      <c r="BB360" s="48"/>
      <c r="BC360" s="50">
        <v>45981.523680994433</v>
      </c>
      <c r="BD360" s="50">
        <v>45981.543330172397</v>
      </c>
      <c r="BE360" s="50">
        <v>45981.543129545047</v>
      </c>
      <c r="BF360" s="48"/>
    </row>
    <row r="361" spans="1:58" ht="15" customHeight="1" x14ac:dyDescent="0.3">
      <c r="A361" s="38">
        <v>360</v>
      </c>
      <c r="B361" s="39" t="s">
        <v>1177</v>
      </c>
      <c r="C361" s="95" t="s">
        <v>1177</v>
      </c>
      <c r="D361" s="95" t="s">
        <v>1177</v>
      </c>
      <c r="E361" s="95" t="s">
        <v>1177</v>
      </c>
      <c r="F361" s="95" t="s">
        <v>1177</v>
      </c>
      <c r="G361" s="95" t="s">
        <v>1177</v>
      </c>
      <c r="H361" s="95" t="s">
        <v>1177</v>
      </c>
      <c r="I361" s="95" t="s">
        <v>1177</v>
      </c>
      <c r="J361" s="95" t="s">
        <v>1177</v>
      </c>
      <c r="K361" s="95" t="s">
        <v>1177</v>
      </c>
      <c r="L361" s="95" t="s">
        <v>1177</v>
      </c>
      <c r="M361" s="95" t="s">
        <v>1177</v>
      </c>
      <c r="N361" s="95" t="s">
        <v>1177</v>
      </c>
      <c r="O361" s="95" t="s">
        <v>1177</v>
      </c>
      <c r="P361" s="95" t="s">
        <v>1177</v>
      </c>
      <c r="Q361" s="95" t="s">
        <v>1177</v>
      </c>
      <c r="R361" s="95" t="s">
        <v>1177</v>
      </c>
      <c r="S361" s="95" t="s">
        <v>1177</v>
      </c>
      <c r="T361" s="40" t="s">
        <v>788</v>
      </c>
      <c r="U361" s="102" t="s">
        <v>1229</v>
      </c>
      <c r="V361" s="102" t="s">
        <v>1229</v>
      </c>
      <c r="W361" s="102" t="s">
        <v>1230</v>
      </c>
      <c r="X361" s="102" t="s">
        <v>1229</v>
      </c>
      <c r="Y361" s="103" t="s">
        <v>1233</v>
      </c>
      <c r="Z361" s="42" t="s">
        <v>789</v>
      </c>
      <c r="AA361" s="104" t="s">
        <v>1243</v>
      </c>
      <c r="AB361" s="105" t="s">
        <v>1229</v>
      </c>
      <c r="AC361" s="105" t="s">
        <v>1229</v>
      </c>
      <c r="AD361" s="43"/>
      <c r="AE361" s="43"/>
      <c r="AF361" s="44" t="s">
        <v>79</v>
      </c>
      <c r="AG361" s="44"/>
      <c r="AH361" s="45"/>
      <c r="AI361" s="102" t="s">
        <v>1229</v>
      </c>
      <c r="AJ361" s="95" t="s">
        <v>1229</v>
      </c>
      <c r="AK361" s="39"/>
      <c r="AL361" s="39"/>
      <c r="AM361" s="46" t="s">
        <v>64</v>
      </c>
      <c r="AN361" s="39"/>
      <c r="AO361" s="47"/>
      <c r="AP361" s="80"/>
      <c r="AQ361" s="103" t="s">
        <v>1229</v>
      </c>
      <c r="AR361" s="103" t="s">
        <v>1229</v>
      </c>
      <c r="AS361" s="45" t="s">
        <v>790</v>
      </c>
      <c r="AT361" s="49" t="s">
        <v>76</v>
      </c>
      <c r="AU361" s="48" t="s">
        <v>155</v>
      </c>
      <c r="AV361" s="86" t="s">
        <v>1180</v>
      </c>
      <c r="AW361" s="55"/>
      <c r="AX361" s="48" t="s">
        <v>81</v>
      </c>
      <c r="AY361" s="48" t="s">
        <v>60</v>
      </c>
      <c r="AZ361" s="48" t="s">
        <v>791</v>
      </c>
      <c r="BA361" s="48">
        <v>493677294</v>
      </c>
      <c r="BB361" s="48"/>
      <c r="BC361" s="50">
        <v>45981.671648907497</v>
      </c>
      <c r="BD361" s="50">
        <v>45981.685332628578</v>
      </c>
      <c r="BE361" s="50">
        <v>45981.685134319639</v>
      </c>
      <c r="BF361" s="48"/>
    </row>
    <row r="362" spans="1:58" ht="15" customHeight="1" x14ac:dyDescent="0.3">
      <c r="A362" s="141">
        <v>361</v>
      </c>
      <c r="B362" s="39" t="s">
        <v>1177</v>
      </c>
      <c r="C362" s="95" t="s">
        <v>1177</v>
      </c>
      <c r="D362" s="95" t="s">
        <v>1177</v>
      </c>
      <c r="E362" s="95" t="s">
        <v>1177</v>
      </c>
      <c r="F362" s="95" t="s">
        <v>1177</v>
      </c>
      <c r="G362" s="95" t="s">
        <v>1177</v>
      </c>
      <c r="H362" s="95" t="s">
        <v>1177</v>
      </c>
      <c r="I362" s="95" t="s">
        <v>1177</v>
      </c>
      <c r="J362" s="95" t="s">
        <v>1177</v>
      </c>
      <c r="K362" s="95" t="s">
        <v>1177</v>
      </c>
      <c r="L362" s="95" t="s">
        <v>1177</v>
      </c>
      <c r="M362" s="95" t="s">
        <v>1177</v>
      </c>
      <c r="N362" s="95" t="s">
        <v>1177</v>
      </c>
      <c r="O362" s="95" t="s">
        <v>1177</v>
      </c>
      <c r="P362" s="95" t="s">
        <v>1177</v>
      </c>
      <c r="Q362" s="95" t="s">
        <v>1177</v>
      </c>
      <c r="R362" s="95" t="s">
        <v>1193</v>
      </c>
      <c r="S362" s="95" t="s">
        <v>1193</v>
      </c>
      <c r="U362" s="102" t="s">
        <v>1229</v>
      </c>
      <c r="V362" s="102" t="s">
        <v>1229</v>
      </c>
      <c r="W362" s="102" t="s">
        <v>1229</v>
      </c>
      <c r="X362" s="102" t="s">
        <v>1231</v>
      </c>
      <c r="Y362" s="103" t="s">
        <v>1235</v>
      </c>
      <c r="AA362" s="104" t="s">
        <v>1243</v>
      </c>
      <c r="AB362" s="105" t="s">
        <v>1232</v>
      </c>
      <c r="AC362" s="105" t="s">
        <v>1232</v>
      </c>
      <c r="AE362" s="18" t="s">
        <v>73</v>
      </c>
      <c r="AI362" s="102" t="s">
        <v>1231</v>
      </c>
      <c r="AJ362" s="95" t="s">
        <v>1232</v>
      </c>
      <c r="AL362" s="7" t="s">
        <v>80</v>
      </c>
      <c r="AN362" s="7" t="s">
        <v>61</v>
      </c>
      <c r="AQ362" s="103" t="s">
        <v>1229</v>
      </c>
      <c r="AR362" s="103" t="s">
        <v>1229</v>
      </c>
      <c r="AT362" s="15" t="s">
        <v>66</v>
      </c>
      <c r="AU362" s="11" t="s">
        <v>155</v>
      </c>
      <c r="AV362" s="86" t="s">
        <v>1180</v>
      </c>
      <c r="AX362" s="11" t="s">
        <v>94</v>
      </c>
      <c r="AY362" s="11" t="s">
        <v>60</v>
      </c>
      <c r="AZ362" s="11" t="s">
        <v>643</v>
      </c>
      <c r="BA362" s="11">
        <v>693274093</v>
      </c>
      <c r="BC362" s="12">
        <v>45982.482946985787</v>
      </c>
      <c r="BD362" s="12">
        <v>45982.58316535542</v>
      </c>
      <c r="BE362" s="12">
        <v>45982.583080421296</v>
      </c>
    </row>
    <row r="363" spans="1:58" ht="15" customHeight="1" x14ac:dyDescent="0.3">
      <c r="A363" s="141">
        <v>362</v>
      </c>
      <c r="B363" s="95" t="s">
        <v>1177</v>
      </c>
      <c r="C363" s="95" t="s">
        <v>1177</v>
      </c>
      <c r="D363" s="95" t="s">
        <v>1178</v>
      </c>
      <c r="E363" s="95" t="s">
        <v>1177</v>
      </c>
      <c r="F363" s="95" t="s">
        <v>1179</v>
      </c>
      <c r="G363" s="95" t="s">
        <v>1178</v>
      </c>
      <c r="H363" s="95" t="s">
        <v>1177</v>
      </c>
      <c r="I363" s="95" t="s">
        <v>1177</v>
      </c>
      <c r="J363" s="95" t="s">
        <v>1177</v>
      </c>
      <c r="K363" s="95" t="s">
        <v>1177</v>
      </c>
      <c r="L363" s="95" t="s">
        <v>1178</v>
      </c>
      <c r="M363" s="95" t="s">
        <v>1177</v>
      </c>
      <c r="N363" s="95" t="s">
        <v>1177</v>
      </c>
      <c r="O363" s="95" t="s">
        <v>1178</v>
      </c>
      <c r="P363" s="95" t="s">
        <v>1177</v>
      </c>
      <c r="Q363" s="95" t="s">
        <v>1177</v>
      </c>
      <c r="R363" s="95" t="s">
        <v>1178</v>
      </c>
      <c r="S363" s="95" t="s">
        <v>1177</v>
      </c>
      <c r="U363" s="102" t="s">
        <v>1229</v>
      </c>
      <c r="V363" s="102" t="s">
        <v>1230</v>
      </c>
      <c r="W363" s="102" t="s">
        <v>1231</v>
      </c>
      <c r="X363" s="102" t="s">
        <v>1229</v>
      </c>
      <c r="Y363" s="103" t="s">
        <v>1233</v>
      </c>
      <c r="AA363" s="104" t="s">
        <v>1244</v>
      </c>
      <c r="AB363" s="105" t="s">
        <v>1229</v>
      </c>
      <c r="AC363" s="105" t="s">
        <v>1231</v>
      </c>
      <c r="AE363" s="18" t="s">
        <v>73</v>
      </c>
      <c r="AI363" s="102" t="s">
        <v>1231</v>
      </c>
      <c r="AJ363" s="95" t="s">
        <v>1229</v>
      </c>
      <c r="AL363" s="7" t="s">
        <v>80</v>
      </c>
      <c r="AQ363" s="103" t="s">
        <v>1229</v>
      </c>
      <c r="AR363" s="103" t="s">
        <v>1230</v>
      </c>
      <c r="AT363" s="15" t="s">
        <v>66</v>
      </c>
      <c r="AU363" s="11" t="s">
        <v>155</v>
      </c>
      <c r="AV363" s="86" t="s">
        <v>1180</v>
      </c>
      <c r="AX363" s="11" t="s">
        <v>94</v>
      </c>
      <c r="AY363" s="11" t="s">
        <v>59</v>
      </c>
      <c r="AZ363" s="11" t="s">
        <v>644</v>
      </c>
      <c r="BC363" s="12">
        <v>45982.472215356363</v>
      </c>
      <c r="BD363" s="12">
        <v>45982.583279589388</v>
      </c>
      <c r="BE363" s="12">
        <v>45982.579978535847</v>
      </c>
    </row>
    <row r="364" spans="1:58" ht="15" customHeight="1" x14ac:dyDescent="0.3">
      <c r="A364" s="141">
        <v>363</v>
      </c>
      <c r="B364" s="39" t="s">
        <v>1177</v>
      </c>
      <c r="C364" s="95" t="s">
        <v>1177</v>
      </c>
      <c r="D364" s="95" t="s">
        <v>1179</v>
      </c>
      <c r="E364" s="95" t="s">
        <v>1177</v>
      </c>
      <c r="F364" s="95" t="s">
        <v>1178</v>
      </c>
      <c r="G364" s="95" t="s">
        <v>1177</v>
      </c>
      <c r="H364" s="95" t="s">
        <v>1179</v>
      </c>
      <c r="I364" s="95" t="s">
        <v>1177</v>
      </c>
      <c r="J364" s="95" t="s">
        <v>1177</v>
      </c>
      <c r="K364" s="95" t="s">
        <v>1177</v>
      </c>
      <c r="L364" s="95" t="s">
        <v>1178</v>
      </c>
      <c r="M364" s="95" t="s">
        <v>1178</v>
      </c>
      <c r="N364" s="95" t="s">
        <v>1177</v>
      </c>
      <c r="O364" s="95" t="s">
        <v>1177</v>
      </c>
      <c r="P364" s="95" t="s">
        <v>1177</v>
      </c>
      <c r="Q364" s="95" t="s">
        <v>1178</v>
      </c>
      <c r="R364" s="95" t="s">
        <v>1179</v>
      </c>
      <c r="S364" s="95" t="s">
        <v>1179</v>
      </c>
      <c r="T364" s="25" t="s">
        <v>645</v>
      </c>
      <c r="U364" s="102" t="s">
        <v>1230</v>
      </c>
      <c r="V364" s="102" t="s">
        <v>1230</v>
      </c>
      <c r="W364" s="102" t="s">
        <v>1231</v>
      </c>
      <c r="X364" s="102" t="s">
        <v>1229</v>
      </c>
      <c r="Y364" s="103" t="s">
        <v>1233</v>
      </c>
      <c r="AA364" s="104" t="s">
        <v>1246</v>
      </c>
      <c r="AB364" s="105" t="s">
        <v>1230</v>
      </c>
      <c r="AC364" s="105" t="s">
        <v>1230</v>
      </c>
      <c r="AF364" s="19" t="s">
        <v>79</v>
      </c>
      <c r="AI364" s="102" t="s">
        <v>1230</v>
      </c>
      <c r="AJ364" s="95" t="s">
        <v>1231</v>
      </c>
      <c r="AK364" s="7" t="s">
        <v>99</v>
      </c>
      <c r="AQ364" s="103" t="s">
        <v>1230</v>
      </c>
      <c r="AR364" s="103" t="s">
        <v>1229</v>
      </c>
      <c r="AT364" s="15" t="s">
        <v>66</v>
      </c>
      <c r="AU364" s="11" t="s">
        <v>155</v>
      </c>
      <c r="AV364" s="86" t="s">
        <v>1180</v>
      </c>
      <c r="AX364" s="11" t="s">
        <v>94</v>
      </c>
      <c r="AY364" s="11" t="s">
        <v>59</v>
      </c>
      <c r="AZ364" s="11" t="s">
        <v>646</v>
      </c>
      <c r="BC364" s="12">
        <v>45982.571810331043</v>
      </c>
      <c r="BD364" s="12">
        <v>45982.583870855087</v>
      </c>
      <c r="BE364" s="12">
        <v>45982.583741758099</v>
      </c>
    </row>
    <row r="365" spans="1:58" ht="15" customHeight="1" x14ac:dyDescent="0.3">
      <c r="A365" s="141">
        <v>364</v>
      </c>
      <c r="B365" s="39" t="s">
        <v>1177</v>
      </c>
      <c r="C365" s="39" t="s">
        <v>1179</v>
      </c>
      <c r="D365" s="95" t="s">
        <v>1179</v>
      </c>
      <c r="E365" s="95" t="s">
        <v>1177</v>
      </c>
      <c r="F365" s="95" t="s">
        <v>1177</v>
      </c>
      <c r="G365" s="95" t="s">
        <v>1177</v>
      </c>
      <c r="H365" s="95" t="s">
        <v>1177</v>
      </c>
      <c r="I365" s="95" t="s">
        <v>1177</v>
      </c>
      <c r="J365" s="95" t="s">
        <v>1177</v>
      </c>
      <c r="K365" s="95" t="s">
        <v>1177</v>
      </c>
      <c r="L365" s="95" t="s">
        <v>1177</v>
      </c>
      <c r="M365" s="95" t="s">
        <v>1179</v>
      </c>
      <c r="N365" s="95" t="s">
        <v>1177</v>
      </c>
      <c r="O365" s="95" t="s">
        <v>1177</v>
      </c>
      <c r="P365" s="95" t="s">
        <v>1177</v>
      </c>
      <c r="Q365" s="95" t="s">
        <v>1177</v>
      </c>
      <c r="R365" s="95" t="s">
        <v>1177</v>
      </c>
      <c r="S365" s="95" t="s">
        <v>1177</v>
      </c>
      <c r="T365" s="25" t="s">
        <v>647</v>
      </c>
      <c r="U365" s="102" t="s">
        <v>1231</v>
      </c>
      <c r="V365" s="102" t="s">
        <v>1229</v>
      </c>
      <c r="W365" s="102" t="s">
        <v>1231</v>
      </c>
      <c r="X365" s="102" t="s">
        <v>1231</v>
      </c>
      <c r="Y365" s="103" t="s">
        <v>1233</v>
      </c>
      <c r="AA365" s="104" t="s">
        <v>1245</v>
      </c>
      <c r="AB365" s="105" t="s">
        <v>1229</v>
      </c>
      <c r="AC365" s="105" t="s">
        <v>1229</v>
      </c>
      <c r="AE365" s="18" t="s">
        <v>73</v>
      </c>
      <c r="AI365" s="102" t="s">
        <v>1231</v>
      </c>
      <c r="AJ365" s="95" t="s">
        <v>1231</v>
      </c>
      <c r="AK365" s="7" t="s">
        <v>99</v>
      </c>
      <c r="AL365" s="7" t="s">
        <v>80</v>
      </c>
      <c r="AQ365" s="103" t="s">
        <v>1229</v>
      </c>
      <c r="AR365" s="103" t="s">
        <v>1229</v>
      </c>
      <c r="AT365" s="15" t="s">
        <v>66</v>
      </c>
      <c r="AU365" s="11" t="s">
        <v>155</v>
      </c>
      <c r="AV365" s="86" t="s">
        <v>1180</v>
      </c>
      <c r="AX365" s="11" t="s">
        <v>94</v>
      </c>
      <c r="AY365" s="11" t="s">
        <v>60</v>
      </c>
      <c r="AZ365" s="11" t="s">
        <v>648</v>
      </c>
      <c r="BA365" s="11">
        <v>921106337</v>
      </c>
      <c r="BC365" s="12">
        <v>45982.569718228748</v>
      </c>
      <c r="BD365" s="12">
        <v>45982.584671040313</v>
      </c>
      <c r="BE365" s="12">
        <v>45982.584216965501</v>
      </c>
    </row>
    <row r="366" spans="1:58" ht="15" customHeight="1" x14ac:dyDescent="0.3">
      <c r="A366" s="141">
        <v>365</v>
      </c>
      <c r="B366" s="39" t="s">
        <v>1177</v>
      </c>
      <c r="C366" s="95" t="s">
        <v>1177</v>
      </c>
      <c r="D366" s="95" t="s">
        <v>1177</v>
      </c>
      <c r="E366" s="95" t="s">
        <v>1177</v>
      </c>
      <c r="F366" s="95" t="s">
        <v>1177</v>
      </c>
      <c r="G366" s="95" t="s">
        <v>1177</v>
      </c>
      <c r="H366" s="95" t="s">
        <v>1177</v>
      </c>
      <c r="I366" s="95" t="s">
        <v>1177</v>
      </c>
      <c r="J366" s="95" t="s">
        <v>1177</v>
      </c>
      <c r="K366" s="95" t="s">
        <v>1177</v>
      </c>
      <c r="L366" s="95" t="s">
        <v>1177</v>
      </c>
      <c r="M366" s="95" t="s">
        <v>1177</v>
      </c>
      <c r="N366" s="95" t="s">
        <v>1177</v>
      </c>
      <c r="O366" s="95" t="s">
        <v>1177</v>
      </c>
      <c r="P366" s="95" t="s">
        <v>1177</v>
      </c>
      <c r="Q366" s="95" t="s">
        <v>1177</v>
      </c>
      <c r="R366" s="95" t="s">
        <v>1177</v>
      </c>
      <c r="S366" s="95" t="s">
        <v>1177</v>
      </c>
      <c r="U366" s="102" t="s">
        <v>1232</v>
      </c>
      <c r="V366" s="102" t="s">
        <v>1229</v>
      </c>
      <c r="W366" s="102" t="s">
        <v>1231</v>
      </c>
      <c r="X366" s="102" t="s">
        <v>1231</v>
      </c>
      <c r="Y366" s="103" t="s">
        <v>1236</v>
      </c>
      <c r="AA366" s="104" t="s">
        <v>1245</v>
      </c>
      <c r="AB366" s="105" t="s">
        <v>1231</v>
      </c>
      <c r="AC366" s="105" t="s">
        <v>1231</v>
      </c>
      <c r="AD366" s="18" t="s">
        <v>63</v>
      </c>
      <c r="AI366" s="102" t="s">
        <v>1229</v>
      </c>
      <c r="AJ366" s="95" t="s">
        <v>1231</v>
      </c>
      <c r="AL366" s="7" t="s">
        <v>80</v>
      </c>
      <c r="AQ366" s="103" t="s">
        <v>1231</v>
      </c>
      <c r="AR366" s="103" t="s">
        <v>1229</v>
      </c>
      <c r="AT366" s="15" t="s">
        <v>66</v>
      </c>
      <c r="AU366" s="11" t="s">
        <v>155</v>
      </c>
      <c r="AV366" s="86" t="s">
        <v>1180</v>
      </c>
      <c r="AX366" s="11" t="s">
        <v>94</v>
      </c>
      <c r="AY366" s="11" t="s">
        <v>59</v>
      </c>
      <c r="AZ366" s="11" t="s">
        <v>649</v>
      </c>
      <c r="BC366" s="12">
        <v>45982.571889918807</v>
      </c>
      <c r="BD366" s="12">
        <v>45982.58482956994</v>
      </c>
      <c r="BE366" s="12">
        <v>45982.58459094353</v>
      </c>
    </row>
    <row r="367" spans="1:58" ht="15" customHeight="1" x14ac:dyDescent="0.3">
      <c r="A367" s="141">
        <v>366</v>
      </c>
      <c r="B367" s="7" t="s">
        <v>1179</v>
      </c>
      <c r="C367" s="95" t="s">
        <v>1177</v>
      </c>
      <c r="D367" s="95" t="s">
        <v>1177</v>
      </c>
      <c r="E367" s="95" t="s">
        <v>1177</v>
      </c>
      <c r="F367" s="95" t="s">
        <v>1177</v>
      </c>
      <c r="G367" s="95" t="s">
        <v>1177</v>
      </c>
      <c r="H367" s="95" t="s">
        <v>1177</v>
      </c>
      <c r="I367" s="95" t="s">
        <v>1177</v>
      </c>
      <c r="J367" s="95" t="s">
        <v>1177</v>
      </c>
      <c r="K367" s="95" t="s">
        <v>1177</v>
      </c>
      <c r="L367" s="95" t="s">
        <v>1177</v>
      </c>
      <c r="M367" s="95" t="s">
        <v>1177</v>
      </c>
      <c r="N367" s="95" t="s">
        <v>1179</v>
      </c>
      <c r="O367" s="95" t="s">
        <v>1177</v>
      </c>
      <c r="P367" s="95" t="s">
        <v>1177</v>
      </c>
      <c r="Q367" s="95" t="s">
        <v>1177</v>
      </c>
      <c r="R367" s="95" t="s">
        <v>1179</v>
      </c>
      <c r="S367" s="95" t="s">
        <v>1177</v>
      </c>
      <c r="T367" s="25" t="s">
        <v>650</v>
      </c>
      <c r="U367" s="102" t="s">
        <v>1229</v>
      </c>
      <c r="V367" s="102" t="s">
        <v>1229</v>
      </c>
      <c r="W367" s="102" t="s">
        <v>1231</v>
      </c>
      <c r="X367" s="102" t="s">
        <v>1231</v>
      </c>
      <c r="Y367" s="103" t="s">
        <v>1233</v>
      </c>
      <c r="AA367" s="104" t="s">
        <v>1246</v>
      </c>
      <c r="AB367" s="105" t="s">
        <v>1229</v>
      </c>
      <c r="AC367" s="105" t="s">
        <v>1229</v>
      </c>
      <c r="AD367" s="18" t="s">
        <v>63</v>
      </c>
      <c r="AI367" s="102" t="s">
        <v>1231</v>
      </c>
      <c r="AJ367" s="95" t="s">
        <v>1229</v>
      </c>
      <c r="AO367" s="37" t="s">
        <v>121</v>
      </c>
      <c r="AP367" s="24" t="s">
        <v>651</v>
      </c>
      <c r="AQ367" s="103" t="s">
        <v>1229</v>
      </c>
      <c r="AR367" s="103" t="s">
        <v>1231</v>
      </c>
      <c r="AT367" s="15" t="s">
        <v>66</v>
      </c>
      <c r="AU367" s="11" t="s">
        <v>155</v>
      </c>
      <c r="AV367" s="86" t="s">
        <v>1180</v>
      </c>
      <c r="AX367" s="11" t="s">
        <v>94</v>
      </c>
      <c r="AY367" s="11" t="s">
        <v>60</v>
      </c>
      <c r="AZ367" s="11" t="s">
        <v>652</v>
      </c>
      <c r="BA367" s="11">
        <v>487232667</v>
      </c>
      <c r="BC367" s="12">
        <v>45982.572416682349</v>
      </c>
      <c r="BD367" s="12">
        <v>45982.585735723922</v>
      </c>
      <c r="BE367" s="12">
        <v>45982.585528588483</v>
      </c>
    </row>
    <row r="368" spans="1:58" ht="15" customHeight="1" x14ac:dyDescent="0.3">
      <c r="A368" s="141">
        <v>367</v>
      </c>
      <c r="B368" s="7" t="s">
        <v>1179</v>
      </c>
      <c r="C368" s="95" t="s">
        <v>1177</v>
      </c>
      <c r="D368" s="95" t="s">
        <v>1177</v>
      </c>
      <c r="E368" s="95" t="s">
        <v>1177</v>
      </c>
      <c r="F368" s="95" t="s">
        <v>1177</v>
      </c>
      <c r="G368" s="95" t="s">
        <v>1179</v>
      </c>
      <c r="H368" s="95" t="s">
        <v>1177</v>
      </c>
      <c r="I368" s="95" t="s">
        <v>1177</v>
      </c>
      <c r="J368" s="95" t="s">
        <v>1178</v>
      </c>
      <c r="K368" s="95" t="s">
        <v>1177</v>
      </c>
      <c r="L368" s="95" t="s">
        <v>1177</v>
      </c>
      <c r="M368" s="95" t="s">
        <v>1177</v>
      </c>
      <c r="N368" s="95" t="s">
        <v>1177</v>
      </c>
      <c r="O368" s="95" t="s">
        <v>1177</v>
      </c>
      <c r="P368" s="95" t="s">
        <v>1177</v>
      </c>
      <c r="Q368" s="95" t="s">
        <v>1178</v>
      </c>
      <c r="R368" s="95" t="s">
        <v>1179</v>
      </c>
      <c r="S368" s="95" t="s">
        <v>1179</v>
      </c>
      <c r="T368" s="25" t="s">
        <v>653</v>
      </c>
      <c r="U368" s="102" t="s">
        <v>1230</v>
      </c>
      <c r="V368" s="102" t="s">
        <v>1231</v>
      </c>
      <c r="W368" s="102" t="s">
        <v>1229</v>
      </c>
      <c r="X368" s="102" t="s">
        <v>1229</v>
      </c>
      <c r="Y368" s="103" t="s">
        <v>1235</v>
      </c>
      <c r="AA368" s="104" t="s">
        <v>1247</v>
      </c>
      <c r="AB368" s="105" t="s">
        <v>1229</v>
      </c>
      <c r="AC368" s="105" t="s">
        <v>1232</v>
      </c>
      <c r="AD368" s="18" t="s">
        <v>63</v>
      </c>
      <c r="AI368" s="102" t="s">
        <v>1231</v>
      </c>
      <c r="AJ368" s="95" t="s">
        <v>1229</v>
      </c>
      <c r="AN368" s="7" t="s">
        <v>61</v>
      </c>
      <c r="AQ368" s="103" t="s">
        <v>1229</v>
      </c>
      <c r="AR368" s="103" t="s">
        <v>1229</v>
      </c>
      <c r="AT368" s="15" t="s">
        <v>66</v>
      </c>
      <c r="AU368" s="11" t="s">
        <v>155</v>
      </c>
      <c r="AV368" s="86" t="s">
        <v>1180</v>
      </c>
      <c r="AX368" s="11" t="s">
        <v>94</v>
      </c>
      <c r="AY368" s="11" t="s">
        <v>59</v>
      </c>
      <c r="AZ368" s="11" t="s">
        <v>654</v>
      </c>
      <c r="BC368" s="12">
        <v>45982.570519387751</v>
      </c>
      <c r="BD368" s="12">
        <v>45982.585757663634</v>
      </c>
      <c r="BE368" s="12">
        <v>45982.584962602486</v>
      </c>
    </row>
    <row r="369" spans="1:58" ht="15" customHeight="1" x14ac:dyDescent="0.3">
      <c r="A369" s="141">
        <v>368</v>
      </c>
      <c r="B369" s="39" t="s">
        <v>1177</v>
      </c>
      <c r="C369" s="95" t="s">
        <v>1177</v>
      </c>
      <c r="D369" s="95" t="s">
        <v>1177</v>
      </c>
      <c r="E369" s="95" t="s">
        <v>1177</v>
      </c>
      <c r="F369" s="95" t="s">
        <v>1177</v>
      </c>
      <c r="G369" s="95" t="s">
        <v>1177</v>
      </c>
      <c r="H369" s="95" t="s">
        <v>1177</v>
      </c>
      <c r="I369" s="95" t="s">
        <v>1177</v>
      </c>
      <c r="J369" s="95" t="s">
        <v>1177</v>
      </c>
      <c r="K369" s="95" t="s">
        <v>1177</v>
      </c>
      <c r="L369" s="95" t="s">
        <v>1177</v>
      </c>
      <c r="M369" s="95" t="s">
        <v>1177</v>
      </c>
      <c r="N369" s="95" t="s">
        <v>1177</v>
      </c>
      <c r="O369" s="95" t="s">
        <v>1177</v>
      </c>
      <c r="P369" s="95" t="s">
        <v>1177</v>
      </c>
      <c r="Q369" s="95" t="s">
        <v>1177</v>
      </c>
      <c r="R369" s="95" t="s">
        <v>1177</v>
      </c>
      <c r="S369" s="95" t="s">
        <v>1177</v>
      </c>
      <c r="T369" s="25" t="s">
        <v>177</v>
      </c>
      <c r="U369" s="102" t="s">
        <v>1229</v>
      </c>
      <c r="V369" s="102" t="s">
        <v>1229</v>
      </c>
      <c r="W369" s="102" t="s">
        <v>1229</v>
      </c>
      <c r="X369" s="102" t="s">
        <v>1229</v>
      </c>
      <c r="Y369" s="103" t="s">
        <v>1233</v>
      </c>
      <c r="Z369" s="10" t="s">
        <v>178</v>
      </c>
      <c r="AA369" s="104" t="s">
        <v>1244</v>
      </c>
      <c r="AB369" s="105" t="s">
        <v>1229</v>
      </c>
      <c r="AC369" s="105" t="s">
        <v>1229</v>
      </c>
      <c r="AD369" s="18" t="s">
        <v>63</v>
      </c>
      <c r="AE369" s="18" t="s">
        <v>73</v>
      </c>
      <c r="AI369" s="102" t="s">
        <v>1229</v>
      </c>
      <c r="AJ369" s="95" t="s">
        <v>1229</v>
      </c>
      <c r="AK369" s="7" t="s">
        <v>99</v>
      </c>
      <c r="AL369" s="7" t="s">
        <v>80</v>
      </c>
      <c r="AM369" s="36" t="s">
        <v>64</v>
      </c>
      <c r="AP369" s="24" t="s">
        <v>179</v>
      </c>
      <c r="AQ369" s="103" t="s">
        <v>1229</v>
      </c>
      <c r="AR369" s="103" t="s">
        <v>1229</v>
      </c>
      <c r="AS369" s="33" t="s">
        <v>180</v>
      </c>
      <c r="AT369" s="15" t="s">
        <v>66</v>
      </c>
      <c r="AU369" s="11" t="s">
        <v>155</v>
      </c>
      <c r="AV369" s="86" t="s">
        <v>1180</v>
      </c>
      <c r="AX369" s="11" t="s">
        <v>94</v>
      </c>
      <c r="AY369" s="11" t="s">
        <v>60</v>
      </c>
      <c r="AZ369" s="11" t="s">
        <v>181</v>
      </c>
      <c r="BA369" s="11">
        <v>531191485</v>
      </c>
      <c r="BC369" s="12">
        <v>45982.481692264802</v>
      </c>
      <c r="BD369" s="12">
        <v>45982.586374422273</v>
      </c>
      <c r="BE369" s="12">
        <v>45982.586102465102</v>
      </c>
    </row>
    <row r="370" spans="1:58" ht="15" customHeight="1" x14ac:dyDescent="0.3">
      <c r="A370" s="141">
        <v>369</v>
      </c>
      <c r="B370" s="95" t="s">
        <v>1177</v>
      </c>
      <c r="C370" s="95" t="s">
        <v>1177</v>
      </c>
      <c r="D370" s="95" t="s">
        <v>1177</v>
      </c>
      <c r="E370" s="95" t="s">
        <v>1177</v>
      </c>
      <c r="F370" s="95" t="s">
        <v>1179</v>
      </c>
      <c r="G370" s="95" t="s">
        <v>1179</v>
      </c>
      <c r="H370" s="95" t="s">
        <v>1179</v>
      </c>
      <c r="I370" s="95" t="s">
        <v>1177</v>
      </c>
      <c r="J370" s="95" t="s">
        <v>1177</v>
      </c>
      <c r="K370" s="95" t="s">
        <v>1178</v>
      </c>
      <c r="L370" s="95" t="s">
        <v>1179</v>
      </c>
      <c r="M370" s="95" t="s">
        <v>1179</v>
      </c>
      <c r="N370" s="95" t="s">
        <v>1177</v>
      </c>
      <c r="O370" s="95" t="s">
        <v>1177</v>
      </c>
      <c r="P370" s="95" t="s">
        <v>1177</v>
      </c>
      <c r="Q370" s="95" t="s">
        <v>1179</v>
      </c>
      <c r="R370" s="95" t="s">
        <v>1177</v>
      </c>
      <c r="S370" s="95" t="s">
        <v>1177</v>
      </c>
      <c r="U370" s="102" t="s">
        <v>1230</v>
      </c>
      <c r="V370" s="102" t="s">
        <v>1229</v>
      </c>
      <c r="W370" s="102" t="s">
        <v>1231</v>
      </c>
      <c r="X370" s="102" t="s">
        <v>1230</v>
      </c>
      <c r="Y370" s="103" t="s">
        <v>1233</v>
      </c>
      <c r="AA370" s="104" t="s">
        <v>1246</v>
      </c>
      <c r="AB370" s="105" t="s">
        <v>1231</v>
      </c>
      <c r="AC370" s="105" t="s">
        <v>1231</v>
      </c>
      <c r="AF370" s="19" t="s">
        <v>79</v>
      </c>
      <c r="AI370" s="102" t="s">
        <v>1229</v>
      </c>
      <c r="AJ370" s="95" t="s">
        <v>1231</v>
      </c>
      <c r="AN370" s="7" t="s">
        <v>61</v>
      </c>
      <c r="AQ370" s="103" t="s">
        <v>1231</v>
      </c>
      <c r="AR370" s="103" t="s">
        <v>1231</v>
      </c>
      <c r="AT370" s="15" t="s">
        <v>66</v>
      </c>
      <c r="AU370" s="11" t="s">
        <v>155</v>
      </c>
      <c r="AV370" s="86" t="s">
        <v>1180</v>
      </c>
      <c r="AX370" s="11" t="s">
        <v>94</v>
      </c>
      <c r="AY370" s="11" t="s">
        <v>60</v>
      </c>
      <c r="AZ370" s="11" t="s">
        <v>655</v>
      </c>
      <c r="BA370" s="11">
        <v>684610668</v>
      </c>
      <c r="BC370" s="12">
        <v>45982.481716194132</v>
      </c>
      <c r="BD370" s="12">
        <v>45982.586618293542</v>
      </c>
      <c r="BE370" s="12">
        <v>45982.586325281191</v>
      </c>
    </row>
    <row r="371" spans="1:58" ht="15" customHeight="1" x14ac:dyDescent="0.3">
      <c r="A371" s="141">
        <v>370</v>
      </c>
      <c r="B371" s="95" t="s">
        <v>1177</v>
      </c>
      <c r="C371" s="95" t="s">
        <v>1179</v>
      </c>
      <c r="D371" s="95" t="s">
        <v>1177</v>
      </c>
      <c r="E371" s="95" t="s">
        <v>1177</v>
      </c>
      <c r="F371" s="95" t="s">
        <v>1179</v>
      </c>
      <c r="G371" s="95" t="s">
        <v>1177</v>
      </c>
      <c r="H371" s="95" t="s">
        <v>1177</v>
      </c>
      <c r="I371" s="95" t="s">
        <v>1177</v>
      </c>
      <c r="J371" s="95" t="s">
        <v>1177</v>
      </c>
      <c r="K371" s="95" t="s">
        <v>1179</v>
      </c>
      <c r="L371" s="95" t="s">
        <v>1177</v>
      </c>
      <c r="M371" s="95" t="s">
        <v>1177</v>
      </c>
      <c r="N371" s="95" t="s">
        <v>1177</v>
      </c>
      <c r="O371" s="95" t="s">
        <v>1177</v>
      </c>
      <c r="P371" s="95" t="s">
        <v>1177</v>
      </c>
      <c r="Q371" s="95" t="s">
        <v>1177</v>
      </c>
      <c r="R371" s="95" t="s">
        <v>1177</v>
      </c>
      <c r="S371" s="95" t="s">
        <v>1177</v>
      </c>
      <c r="T371" s="25" t="s">
        <v>656</v>
      </c>
      <c r="U371" s="102" t="s">
        <v>1229</v>
      </c>
      <c r="V371" s="102" t="s">
        <v>1229</v>
      </c>
      <c r="W371" s="102" t="s">
        <v>1231</v>
      </c>
      <c r="X371" s="102" t="s">
        <v>1229</v>
      </c>
      <c r="Y371" s="103" t="s">
        <v>1234</v>
      </c>
      <c r="AA371" s="104" t="s">
        <v>1244</v>
      </c>
      <c r="AB371" s="105" t="s">
        <v>1229</v>
      </c>
      <c r="AC371" s="105" t="s">
        <v>1229</v>
      </c>
      <c r="AE371" s="18" t="s">
        <v>73</v>
      </c>
      <c r="AF371" s="19" t="s">
        <v>79</v>
      </c>
      <c r="AI371" s="102" t="s">
        <v>1229</v>
      </c>
      <c r="AJ371" s="95" t="s">
        <v>1229</v>
      </c>
      <c r="AK371" s="7" t="s">
        <v>99</v>
      </c>
      <c r="AM371" s="36" t="s">
        <v>64</v>
      </c>
      <c r="AQ371" s="103" t="s">
        <v>1229</v>
      </c>
      <c r="AR371" s="103" t="s">
        <v>1229</v>
      </c>
      <c r="AT371" s="15" t="s">
        <v>66</v>
      </c>
      <c r="AU371" s="11" t="s">
        <v>155</v>
      </c>
      <c r="AV371" s="86" t="s">
        <v>1180</v>
      </c>
      <c r="AX371" s="11" t="s">
        <v>94</v>
      </c>
      <c r="AY371" s="11" t="s">
        <v>59</v>
      </c>
      <c r="AZ371" s="11" t="s">
        <v>657</v>
      </c>
      <c r="BC371" s="12">
        <v>45982.482738541541</v>
      </c>
      <c r="BD371" s="12">
        <v>45982.587377322467</v>
      </c>
      <c r="BE371" s="12">
        <v>45982.587081159552</v>
      </c>
    </row>
    <row r="372" spans="1:58" ht="15" customHeight="1" x14ac:dyDescent="0.3">
      <c r="A372" s="141">
        <v>371</v>
      </c>
      <c r="B372" s="39" t="s">
        <v>1177</v>
      </c>
      <c r="C372" s="95" t="s">
        <v>1177</v>
      </c>
      <c r="D372" s="95" t="s">
        <v>1177</v>
      </c>
      <c r="E372" s="95" t="s">
        <v>1177</v>
      </c>
      <c r="F372" s="95" t="s">
        <v>1177</v>
      </c>
      <c r="G372" s="95" t="s">
        <v>1177</v>
      </c>
      <c r="H372" s="95" t="s">
        <v>1177</v>
      </c>
      <c r="I372" s="95" t="s">
        <v>1177</v>
      </c>
      <c r="J372" s="95" t="s">
        <v>1177</v>
      </c>
      <c r="K372" s="95" t="s">
        <v>1177</v>
      </c>
      <c r="L372" s="95" t="s">
        <v>1177</v>
      </c>
      <c r="M372" s="95" t="s">
        <v>1177</v>
      </c>
      <c r="N372" s="95" t="s">
        <v>1177</v>
      </c>
      <c r="O372" s="95" t="s">
        <v>1177</v>
      </c>
      <c r="P372" s="95" t="s">
        <v>1177</v>
      </c>
      <c r="Q372" s="95" t="s">
        <v>1177</v>
      </c>
      <c r="R372" s="95" t="s">
        <v>1177</v>
      </c>
      <c r="S372" s="95" t="s">
        <v>1177</v>
      </c>
      <c r="T372" s="25" t="s">
        <v>304</v>
      </c>
      <c r="U372" s="102" t="s">
        <v>1229</v>
      </c>
      <c r="V372" s="102" t="s">
        <v>1229</v>
      </c>
      <c r="W372" s="102" t="s">
        <v>1229</v>
      </c>
      <c r="X372" s="102" t="s">
        <v>1229</v>
      </c>
      <c r="Y372" s="103" t="s">
        <v>1234</v>
      </c>
      <c r="AA372" s="104" t="s">
        <v>1244</v>
      </c>
      <c r="AB372" s="105" t="s">
        <v>1229</v>
      </c>
      <c r="AC372" s="105" t="s">
        <v>1229</v>
      </c>
      <c r="AE372" s="18" t="s">
        <v>73</v>
      </c>
      <c r="AI372" s="102" t="s">
        <v>1229</v>
      </c>
      <c r="AJ372" s="95" t="s">
        <v>1229</v>
      </c>
      <c r="AK372" s="7" t="s">
        <v>99</v>
      </c>
      <c r="AL372" s="7" t="s">
        <v>80</v>
      </c>
      <c r="AM372" s="36" t="s">
        <v>64</v>
      </c>
      <c r="AQ372" s="103" t="s">
        <v>1229</v>
      </c>
      <c r="AR372" s="103" t="s">
        <v>1229</v>
      </c>
      <c r="AS372" s="83" t="s">
        <v>305</v>
      </c>
      <c r="AT372" s="15" t="s">
        <v>66</v>
      </c>
      <c r="AU372" s="11" t="s">
        <v>155</v>
      </c>
      <c r="AV372" s="86" t="s">
        <v>1180</v>
      </c>
      <c r="AX372" s="11" t="s">
        <v>94</v>
      </c>
      <c r="AY372" s="11" t="s">
        <v>60</v>
      </c>
      <c r="AZ372" s="11" t="s">
        <v>306</v>
      </c>
      <c r="BA372" s="11">
        <v>166616868</v>
      </c>
      <c r="BC372" s="12">
        <v>45982.568325466207</v>
      </c>
      <c r="BD372" s="12">
        <v>45982.587439667317</v>
      </c>
      <c r="BE372" s="12">
        <v>45982.587374233342</v>
      </c>
    </row>
    <row r="373" spans="1:58" ht="15" customHeight="1" x14ac:dyDescent="0.3">
      <c r="A373" s="141">
        <v>372</v>
      </c>
      <c r="B373" s="95" t="s">
        <v>1177</v>
      </c>
      <c r="C373" s="95" t="s">
        <v>1177</v>
      </c>
      <c r="D373" s="95" t="s">
        <v>1177</v>
      </c>
      <c r="E373" s="95" t="s">
        <v>1177</v>
      </c>
      <c r="F373" s="95" t="s">
        <v>1179</v>
      </c>
      <c r="G373" s="95" t="s">
        <v>1177</v>
      </c>
      <c r="H373" s="95" t="s">
        <v>1179</v>
      </c>
      <c r="I373" s="95" t="s">
        <v>1177</v>
      </c>
      <c r="J373" s="95" t="s">
        <v>1177</v>
      </c>
      <c r="K373" s="95" t="s">
        <v>1177</v>
      </c>
      <c r="L373" s="95" t="s">
        <v>1179</v>
      </c>
      <c r="M373" s="95" t="s">
        <v>1177</v>
      </c>
      <c r="N373" s="95" t="s">
        <v>1177</v>
      </c>
      <c r="O373" s="95" t="s">
        <v>1177</v>
      </c>
      <c r="P373" s="95" t="s">
        <v>1179</v>
      </c>
      <c r="Q373" s="95" t="s">
        <v>1177</v>
      </c>
      <c r="R373" s="95" t="s">
        <v>1179</v>
      </c>
      <c r="S373" s="95" t="s">
        <v>1177</v>
      </c>
      <c r="U373" s="102" t="s">
        <v>1229</v>
      </c>
      <c r="V373" s="102" t="s">
        <v>1229</v>
      </c>
      <c r="W373" s="102" t="s">
        <v>1229</v>
      </c>
      <c r="X373" s="102" t="s">
        <v>1229</v>
      </c>
      <c r="Y373" s="103" t="s">
        <v>1236</v>
      </c>
      <c r="AA373" s="104" t="s">
        <v>1244</v>
      </c>
      <c r="AB373" s="105" t="s">
        <v>1229</v>
      </c>
      <c r="AC373" s="105" t="s">
        <v>1231</v>
      </c>
      <c r="AD373" s="18" t="s">
        <v>63</v>
      </c>
      <c r="AI373" s="102" t="s">
        <v>1231</v>
      </c>
      <c r="AJ373" s="95" t="s">
        <v>1229</v>
      </c>
      <c r="AQ373" s="103" t="s">
        <v>1229</v>
      </c>
      <c r="AR373" s="103" t="s">
        <v>1231</v>
      </c>
      <c r="AT373" s="15" t="s">
        <v>66</v>
      </c>
      <c r="AU373" s="11" t="s">
        <v>155</v>
      </c>
      <c r="AV373" s="86" t="s">
        <v>1180</v>
      </c>
      <c r="AX373" s="11" t="s">
        <v>94</v>
      </c>
      <c r="AY373" s="11" t="s">
        <v>60</v>
      </c>
      <c r="AZ373" s="11" t="s">
        <v>658</v>
      </c>
      <c r="BA373" s="11">
        <v>305105735</v>
      </c>
      <c r="BC373" s="12">
        <v>45982.568175857617</v>
      </c>
      <c r="BD373" s="12">
        <v>45982.588827011423</v>
      </c>
      <c r="BE373" s="12">
        <v>45982.588749853312</v>
      </c>
    </row>
    <row r="374" spans="1:58" ht="15" customHeight="1" x14ac:dyDescent="0.3">
      <c r="A374" s="141">
        <v>373</v>
      </c>
      <c r="B374" s="95" t="s">
        <v>1177</v>
      </c>
      <c r="C374" s="95" t="s">
        <v>1177</v>
      </c>
      <c r="D374" s="95" t="s">
        <v>1177</v>
      </c>
      <c r="E374" s="95" t="s">
        <v>1177</v>
      </c>
      <c r="F374" s="95" t="s">
        <v>1179</v>
      </c>
      <c r="G374" s="95" t="s">
        <v>1177</v>
      </c>
      <c r="H374" s="95" t="s">
        <v>1177</v>
      </c>
      <c r="I374" s="95" t="s">
        <v>1177</v>
      </c>
      <c r="J374" s="95" t="s">
        <v>1179</v>
      </c>
      <c r="K374" s="95" t="s">
        <v>1177</v>
      </c>
      <c r="L374" s="95" t="s">
        <v>1179</v>
      </c>
      <c r="M374" s="95" t="s">
        <v>1177</v>
      </c>
      <c r="N374" s="95" t="s">
        <v>1177</v>
      </c>
      <c r="O374" s="95" t="s">
        <v>1177</v>
      </c>
      <c r="P374" s="95" t="s">
        <v>1177</v>
      </c>
      <c r="Q374" s="95" t="s">
        <v>1177</v>
      </c>
      <c r="R374" s="95" t="s">
        <v>1177</v>
      </c>
      <c r="S374" s="95" t="s">
        <v>1177</v>
      </c>
      <c r="U374" s="102" t="s">
        <v>1229</v>
      </c>
      <c r="V374" s="102" t="s">
        <v>1229</v>
      </c>
      <c r="W374" s="102" t="s">
        <v>1229</v>
      </c>
      <c r="X374" s="102" t="s">
        <v>1229</v>
      </c>
      <c r="Y374" s="103" t="s">
        <v>1233</v>
      </c>
      <c r="AA374" s="104" t="s">
        <v>1243</v>
      </c>
      <c r="AB374" s="105" t="s">
        <v>1231</v>
      </c>
      <c r="AC374" s="105" t="s">
        <v>1231</v>
      </c>
      <c r="AD374" s="18" t="s">
        <v>63</v>
      </c>
      <c r="AI374" s="102" t="s">
        <v>1231</v>
      </c>
      <c r="AJ374" s="95" t="s">
        <v>1231</v>
      </c>
      <c r="AK374" s="7" t="s">
        <v>99</v>
      </c>
      <c r="AQ374" s="103" t="s">
        <v>1229</v>
      </c>
      <c r="AR374" s="103" t="s">
        <v>1229</v>
      </c>
      <c r="AT374" s="15" t="s">
        <v>66</v>
      </c>
      <c r="AU374" s="11" t="s">
        <v>155</v>
      </c>
      <c r="AV374" s="86" t="s">
        <v>1180</v>
      </c>
      <c r="AX374" s="11" t="s">
        <v>94</v>
      </c>
      <c r="AY374" s="11" t="s">
        <v>60</v>
      </c>
      <c r="AZ374" s="11" t="s">
        <v>659</v>
      </c>
      <c r="BA374" s="11">
        <v>702802840</v>
      </c>
      <c r="BC374" s="12">
        <v>45982.579717138389</v>
      </c>
      <c r="BD374" s="12">
        <v>45982.589031622178</v>
      </c>
      <c r="BE374" s="12">
        <v>45982.588839461823</v>
      </c>
    </row>
    <row r="375" spans="1:58" ht="15" customHeight="1" x14ac:dyDescent="0.3">
      <c r="A375" s="141">
        <v>374</v>
      </c>
      <c r="B375" s="39" t="s">
        <v>1177</v>
      </c>
      <c r="C375" s="39" t="s">
        <v>1179</v>
      </c>
      <c r="D375" s="95" t="s">
        <v>1177</v>
      </c>
      <c r="E375" s="95" t="s">
        <v>1177</v>
      </c>
      <c r="F375" s="95" t="s">
        <v>1177</v>
      </c>
      <c r="G375" s="95" t="s">
        <v>1179</v>
      </c>
      <c r="H375" s="95" t="s">
        <v>1177</v>
      </c>
      <c r="I375" s="99" t="s">
        <v>1179</v>
      </c>
      <c r="J375" s="95" t="s">
        <v>1177</v>
      </c>
      <c r="K375" s="95" t="s">
        <v>1179</v>
      </c>
      <c r="L375" s="95" t="s">
        <v>1177</v>
      </c>
      <c r="M375" s="95" t="s">
        <v>1177</v>
      </c>
      <c r="N375" s="95" t="s">
        <v>1177</v>
      </c>
      <c r="O375" s="95" t="s">
        <v>1177</v>
      </c>
      <c r="P375" s="95" t="s">
        <v>1179</v>
      </c>
      <c r="Q375" s="95" t="s">
        <v>1177</v>
      </c>
      <c r="R375" s="95" t="s">
        <v>1177</v>
      </c>
      <c r="S375" s="95" t="s">
        <v>1179</v>
      </c>
      <c r="U375" s="102" t="s">
        <v>1229</v>
      </c>
      <c r="V375" s="102" t="s">
        <v>1229</v>
      </c>
      <c r="W375" s="102" t="s">
        <v>1229</v>
      </c>
      <c r="X375" s="102" t="s">
        <v>1229</v>
      </c>
      <c r="Y375" s="103" t="s">
        <v>1235</v>
      </c>
      <c r="AA375" s="104" t="s">
        <v>1243</v>
      </c>
      <c r="AB375" s="105" t="s">
        <v>1229</v>
      </c>
      <c r="AC375" s="105" t="s">
        <v>1229</v>
      </c>
      <c r="AD375" s="18" t="s">
        <v>63</v>
      </c>
      <c r="AI375" s="102" t="s">
        <v>1231</v>
      </c>
      <c r="AJ375" s="95" t="s">
        <v>1229</v>
      </c>
      <c r="AK375" s="7" t="s">
        <v>99</v>
      </c>
      <c r="AM375" s="36" t="s">
        <v>64</v>
      </c>
      <c r="AQ375" s="103" t="s">
        <v>1229</v>
      </c>
      <c r="AR375" s="103" t="s">
        <v>1229</v>
      </c>
      <c r="AT375" s="15" t="s">
        <v>66</v>
      </c>
      <c r="AU375" s="11" t="s">
        <v>155</v>
      </c>
      <c r="AV375" s="86" t="s">
        <v>1180</v>
      </c>
      <c r="AX375" s="11" t="s">
        <v>94</v>
      </c>
      <c r="AY375" s="11" t="s">
        <v>60</v>
      </c>
      <c r="AZ375" s="11" t="s">
        <v>660</v>
      </c>
      <c r="BA375" s="11">
        <v>27153703</v>
      </c>
      <c r="BC375" s="12">
        <v>45982.481610168208</v>
      </c>
      <c r="BD375" s="12">
        <v>45982.589345110391</v>
      </c>
      <c r="BE375" s="12">
        <v>45982.589231691847</v>
      </c>
    </row>
    <row r="376" spans="1:58" ht="15" customHeight="1" x14ac:dyDescent="0.3">
      <c r="A376" s="141">
        <v>375</v>
      </c>
      <c r="B376" s="39" t="s">
        <v>1177</v>
      </c>
      <c r="C376" s="95" t="s">
        <v>1177</v>
      </c>
      <c r="D376" s="95" t="s">
        <v>1177</v>
      </c>
      <c r="E376" s="95" t="s">
        <v>1177</v>
      </c>
      <c r="F376" s="95" t="s">
        <v>1177</v>
      </c>
      <c r="G376" s="95" t="s">
        <v>1177</v>
      </c>
      <c r="H376" s="95" t="s">
        <v>1177</v>
      </c>
      <c r="I376" s="95" t="s">
        <v>1177</v>
      </c>
      <c r="J376" s="95" t="s">
        <v>1177</v>
      </c>
      <c r="K376" s="95" t="s">
        <v>1177</v>
      </c>
      <c r="L376" s="95" t="s">
        <v>1177</v>
      </c>
      <c r="M376" s="95" t="s">
        <v>1177</v>
      </c>
      <c r="N376" s="95" t="s">
        <v>1177</v>
      </c>
      <c r="O376" s="95" t="s">
        <v>1177</v>
      </c>
      <c r="P376" s="95" t="s">
        <v>1177</v>
      </c>
      <c r="Q376" s="95" t="s">
        <v>1177</v>
      </c>
      <c r="R376" s="95" t="s">
        <v>1177</v>
      </c>
      <c r="S376" s="95" t="s">
        <v>1177</v>
      </c>
      <c r="T376" s="25" t="s">
        <v>661</v>
      </c>
      <c r="U376" s="102" t="s">
        <v>1230</v>
      </c>
      <c r="V376" s="102" t="s">
        <v>1230</v>
      </c>
      <c r="W376" s="102" t="s">
        <v>1230</v>
      </c>
      <c r="X376" s="102" t="s">
        <v>1230</v>
      </c>
      <c r="Y376" s="103" t="s">
        <v>1234</v>
      </c>
      <c r="AA376" s="104" t="s">
        <v>1246</v>
      </c>
      <c r="AB376" s="105" t="s">
        <v>1230</v>
      </c>
      <c r="AC376" s="105" t="s">
        <v>1230</v>
      </c>
      <c r="AF376" s="19" t="s">
        <v>79</v>
      </c>
      <c r="AI376" s="102" t="s">
        <v>1230</v>
      </c>
      <c r="AJ376" s="95" t="s">
        <v>1230</v>
      </c>
      <c r="AN376" s="7" t="s">
        <v>61</v>
      </c>
      <c r="AQ376" s="103" t="s">
        <v>1230</v>
      </c>
      <c r="AR376" s="103" t="s">
        <v>1230</v>
      </c>
      <c r="AT376" s="15" t="s">
        <v>66</v>
      </c>
      <c r="AU376" s="11" t="s">
        <v>155</v>
      </c>
      <c r="AV376" s="86" t="s">
        <v>1180</v>
      </c>
      <c r="AX376" s="11" t="s">
        <v>94</v>
      </c>
      <c r="AY376" s="11" t="s">
        <v>59</v>
      </c>
      <c r="AZ376" s="11" t="s">
        <v>662</v>
      </c>
      <c r="BC376" s="12">
        <v>45982.569968712152</v>
      </c>
      <c r="BD376" s="12">
        <v>45982.589350953953</v>
      </c>
      <c r="BE376" s="12">
        <v>45982.589146172693</v>
      </c>
    </row>
    <row r="377" spans="1:58" ht="15" customHeight="1" x14ac:dyDescent="0.3">
      <c r="A377" s="141">
        <v>376</v>
      </c>
      <c r="B377" s="39" t="s">
        <v>1177</v>
      </c>
      <c r="C377" s="95" t="s">
        <v>1177</v>
      </c>
      <c r="D377" s="95" t="s">
        <v>1177</v>
      </c>
      <c r="E377" s="95" t="s">
        <v>1177</v>
      </c>
      <c r="F377" s="95" t="s">
        <v>1177</v>
      </c>
      <c r="G377" s="95" t="s">
        <v>1177</v>
      </c>
      <c r="H377" s="95" t="s">
        <v>1177</v>
      </c>
      <c r="I377" s="95" t="s">
        <v>1177</v>
      </c>
      <c r="J377" s="95" t="s">
        <v>1177</v>
      </c>
      <c r="K377" s="95" t="s">
        <v>1177</v>
      </c>
      <c r="L377" s="95" t="s">
        <v>1177</v>
      </c>
      <c r="M377" s="95" t="s">
        <v>1177</v>
      </c>
      <c r="N377" s="95" t="s">
        <v>1177</v>
      </c>
      <c r="O377" s="95" t="s">
        <v>1177</v>
      </c>
      <c r="P377" s="95" t="s">
        <v>1177</v>
      </c>
      <c r="Q377" s="95" t="s">
        <v>1177</v>
      </c>
      <c r="R377" s="95" t="s">
        <v>1177</v>
      </c>
      <c r="S377" s="95" t="s">
        <v>1177</v>
      </c>
      <c r="T377" s="25" t="s">
        <v>663</v>
      </c>
      <c r="U377" s="102" t="s">
        <v>1230</v>
      </c>
      <c r="V377" s="102" t="s">
        <v>1231</v>
      </c>
      <c r="W377" s="102" t="s">
        <v>1230</v>
      </c>
      <c r="X377" s="102" t="s">
        <v>1230</v>
      </c>
      <c r="Y377" s="103" t="s">
        <v>1233</v>
      </c>
      <c r="AA377" s="104" t="s">
        <v>1243</v>
      </c>
      <c r="AB377" s="105" t="s">
        <v>1231</v>
      </c>
      <c r="AC377" s="105" t="s">
        <v>1230</v>
      </c>
      <c r="AD377" s="18" t="s">
        <v>63</v>
      </c>
      <c r="AI377" s="102" t="s">
        <v>1229</v>
      </c>
      <c r="AJ377" s="95" t="s">
        <v>1230</v>
      </c>
      <c r="AN377" s="7" t="s">
        <v>61</v>
      </c>
      <c r="AQ377" s="103" t="s">
        <v>1230</v>
      </c>
      <c r="AR377" s="103" t="s">
        <v>1230</v>
      </c>
      <c r="AT377" s="15" t="s">
        <v>66</v>
      </c>
      <c r="AU377" s="11" t="s">
        <v>155</v>
      </c>
      <c r="AV377" s="86" t="s">
        <v>1180</v>
      </c>
      <c r="AX377" s="11" t="s">
        <v>94</v>
      </c>
      <c r="AY377" s="11" t="s">
        <v>59</v>
      </c>
      <c r="AZ377" s="11" t="s">
        <v>664</v>
      </c>
      <c r="BC377" s="12">
        <v>45982.481652843009</v>
      </c>
      <c r="BD377" s="12">
        <v>45982.589355418793</v>
      </c>
      <c r="BE377" s="12">
        <v>45982.589151048509</v>
      </c>
    </row>
    <row r="378" spans="1:58" ht="15" customHeight="1" x14ac:dyDescent="0.3">
      <c r="A378" s="141">
        <v>377</v>
      </c>
      <c r="B378" s="95" t="s">
        <v>1177</v>
      </c>
      <c r="C378" s="95" t="s">
        <v>1177</v>
      </c>
      <c r="D378" s="95" t="s">
        <v>1179</v>
      </c>
      <c r="E378" s="95" t="s">
        <v>1177</v>
      </c>
      <c r="F378" s="95" t="s">
        <v>1179</v>
      </c>
      <c r="G378" s="95" t="s">
        <v>1177</v>
      </c>
      <c r="H378" s="95" t="s">
        <v>1179</v>
      </c>
      <c r="I378" s="99" t="s">
        <v>1179</v>
      </c>
      <c r="J378" s="95" t="s">
        <v>1177</v>
      </c>
      <c r="K378" s="95" t="s">
        <v>1177</v>
      </c>
      <c r="L378" s="95" t="s">
        <v>1177</v>
      </c>
      <c r="M378" s="95" t="s">
        <v>1179</v>
      </c>
      <c r="N378" s="95" t="s">
        <v>1177</v>
      </c>
      <c r="O378" s="95" t="s">
        <v>1179</v>
      </c>
      <c r="P378" s="95" t="s">
        <v>1177</v>
      </c>
      <c r="Q378" s="95" t="s">
        <v>1177</v>
      </c>
      <c r="R378" s="95" t="s">
        <v>1179</v>
      </c>
      <c r="S378" s="95" t="s">
        <v>1179</v>
      </c>
      <c r="U378" s="102" t="s">
        <v>1229</v>
      </c>
      <c r="V378" s="102" t="s">
        <v>1229</v>
      </c>
      <c r="W378" s="102" t="s">
        <v>1229</v>
      </c>
      <c r="X378" s="102" t="s">
        <v>1231</v>
      </c>
      <c r="Y378" s="103" t="s">
        <v>1233</v>
      </c>
      <c r="AA378" s="104" t="s">
        <v>1247</v>
      </c>
      <c r="AB378" s="105" t="s">
        <v>1231</v>
      </c>
      <c r="AC378" s="105" t="s">
        <v>1231</v>
      </c>
      <c r="AE378" s="18" t="s">
        <v>73</v>
      </c>
      <c r="AI378" s="102" t="s">
        <v>1231</v>
      </c>
      <c r="AJ378" s="95" t="s">
        <v>1231</v>
      </c>
      <c r="AK378" s="7" t="s">
        <v>99</v>
      </c>
      <c r="AN378" s="7" t="s">
        <v>61</v>
      </c>
      <c r="AQ378" s="103" t="s">
        <v>1229</v>
      </c>
      <c r="AR378" s="103" t="s">
        <v>1229</v>
      </c>
      <c r="AT378" s="15" t="s">
        <v>66</v>
      </c>
      <c r="AU378" s="11" t="s">
        <v>155</v>
      </c>
      <c r="AV378" s="86" t="s">
        <v>1180</v>
      </c>
      <c r="AX378" s="11" t="s">
        <v>94</v>
      </c>
      <c r="AY378" s="11" t="s">
        <v>60</v>
      </c>
      <c r="AZ378" s="11" t="s">
        <v>665</v>
      </c>
      <c r="BA378" s="11">
        <v>786039876</v>
      </c>
      <c r="BC378" s="12">
        <v>45982.481639974329</v>
      </c>
      <c r="BD378" s="12">
        <v>45982.589359317797</v>
      </c>
      <c r="BE378" s="12">
        <v>45982.589256671054</v>
      </c>
    </row>
    <row r="379" spans="1:58" ht="15" customHeight="1" x14ac:dyDescent="0.3">
      <c r="A379" s="141">
        <v>378</v>
      </c>
      <c r="B379" s="95" t="s">
        <v>1179</v>
      </c>
      <c r="C379" s="95" t="s">
        <v>1177</v>
      </c>
      <c r="D379" s="95" t="s">
        <v>1177</v>
      </c>
      <c r="E379" s="95" t="s">
        <v>1177</v>
      </c>
      <c r="F379" s="95" t="s">
        <v>1179</v>
      </c>
      <c r="G379" s="95" t="s">
        <v>1177</v>
      </c>
      <c r="H379" s="95" t="s">
        <v>1177</v>
      </c>
      <c r="I379" s="95" t="s">
        <v>1177</v>
      </c>
      <c r="J379" s="95" t="s">
        <v>1177</v>
      </c>
      <c r="K379" s="95" t="s">
        <v>1179</v>
      </c>
      <c r="L379" s="95" t="s">
        <v>1179</v>
      </c>
      <c r="M379" s="95" t="s">
        <v>1177</v>
      </c>
      <c r="N379" s="95" t="s">
        <v>1178</v>
      </c>
      <c r="O379" s="95" t="s">
        <v>1179</v>
      </c>
      <c r="P379" s="95" t="s">
        <v>1177</v>
      </c>
      <c r="Q379" s="95" t="s">
        <v>1179</v>
      </c>
      <c r="R379" s="95" t="s">
        <v>1177</v>
      </c>
      <c r="S379" s="95" t="s">
        <v>1179</v>
      </c>
      <c r="U379" s="102" t="s">
        <v>1229</v>
      </c>
      <c r="V379" s="102" t="s">
        <v>1231</v>
      </c>
      <c r="W379" s="102" t="s">
        <v>1231</v>
      </c>
      <c r="X379" s="102" t="s">
        <v>1229</v>
      </c>
      <c r="Y379" s="103" t="s">
        <v>1235</v>
      </c>
      <c r="AA379" s="104" t="s">
        <v>1247</v>
      </c>
      <c r="AB379" s="105" t="s">
        <v>1231</v>
      </c>
      <c r="AC379" s="105" t="s">
        <v>1229</v>
      </c>
      <c r="AE379" s="18" t="s">
        <v>73</v>
      </c>
      <c r="AI379" s="102" t="s">
        <v>1231</v>
      </c>
      <c r="AJ379" s="95" t="s">
        <v>1231</v>
      </c>
      <c r="AL379" s="7" t="s">
        <v>80</v>
      </c>
      <c r="AQ379" s="103" t="s">
        <v>1231</v>
      </c>
      <c r="AR379" s="103" t="s">
        <v>1229</v>
      </c>
      <c r="AT379" s="15" t="s">
        <v>66</v>
      </c>
      <c r="AU379" s="11" t="s">
        <v>155</v>
      </c>
      <c r="AV379" s="86" t="s">
        <v>1180</v>
      </c>
      <c r="AX379" s="11" t="s">
        <v>94</v>
      </c>
      <c r="AY379" s="11" t="s">
        <v>60</v>
      </c>
      <c r="AZ379" s="11" t="s">
        <v>666</v>
      </c>
      <c r="BA379" s="11">
        <v>617614232</v>
      </c>
      <c r="BC379" s="12">
        <v>45982.481768296471</v>
      </c>
      <c r="BD379" s="12">
        <v>45982.589366063541</v>
      </c>
      <c r="BE379" s="12">
        <v>45982.589274551829</v>
      </c>
    </row>
    <row r="380" spans="1:58" ht="15" customHeight="1" x14ac:dyDescent="0.3">
      <c r="A380" s="141">
        <v>379</v>
      </c>
      <c r="B380" s="7" t="s">
        <v>1179</v>
      </c>
      <c r="C380" s="95" t="s">
        <v>1177</v>
      </c>
      <c r="D380" s="95" t="s">
        <v>1177</v>
      </c>
      <c r="E380" s="95" t="s">
        <v>1177</v>
      </c>
      <c r="F380" s="95" t="s">
        <v>1177</v>
      </c>
      <c r="G380" s="95" t="s">
        <v>1178</v>
      </c>
      <c r="H380" s="95" t="s">
        <v>1179</v>
      </c>
      <c r="I380" s="95" t="s">
        <v>1177</v>
      </c>
      <c r="J380" s="95" t="s">
        <v>1177</v>
      </c>
      <c r="K380" s="95" t="s">
        <v>1179</v>
      </c>
      <c r="L380" s="95" t="s">
        <v>1178</v>
      </c>
      <c r="M380" s="95" t="s">
        <v>1179</v>
      </c>
      <c r="N380" s="95" t="s">
        <v>1177</v>
      </c>
      <c r="O380" s="95" t="s">
        <v>1177</v>
      </c>
      <c r="P380" s="95" t="s">
        <v>1179</v>
      </c>
      <c r="Q380" s="95" t="s">
        <v>1177</v>
      </c>
      <c r="R380" s="95" t="s">
        <v>1178</v>
      </c>
      <c r="S380" s="95" t="s">
        <v>1179</v>
      </c>
      <c r="U380" s="102" t="s">
        <v>1229</v>
      </c>
      <c r="V380" s="102" t="s">
        <v>1231</v>
      </c>
      <c r="W380" s="102" t="s">
        <v>1229</v>
      </c>
      <c r="X380" s="102" t="s">
        <v>1230</v>
      </c>
      <c r="Y380" s="103" t="s">
        <v>1233</v>
      </c>
      <c r="AA380" s="104" t="s">
        <v>1243</v>
      </c>
      <c r="AB380" s="105" t="s">
        <v>1229</v>
      </c>
      <c r="AC380" s="105" t="s">
        <v>1229</v>
      </c>
      <c r="AD380" s="18" t="s">
        <v>63</v>
      </c>
      <c r="AI380" s="102" t="s">
        <v>1231</v>
      </c>
      <c r="AJ380" s="95" t="s">
        <v>1231</v>
      </c>
      <c r="AM380" s="36" t="s">
        <v>64</v>
      </c>
      <c r="AQ380" s="103" t="s">
        <v>1229</v>
      </c>
      <c r="AR380" s="103" t="s">
        <v>1231</v>
      </c>
      <c r="AT380" s="15" t="s">
        <v>66</v>
      </c>
      <c r="AU380" s="11" t="s">
        <v>155</v>
      </c>
      <c r="AV380" s="86" t="s">
        <v>1180</v>
      </c>
      <c r="AX380" s="11" t="s">
        <v>94</v>
      </c>
      <c r="AY380" s="11" t="s">
        <v>60</v>
      </c>
      <c r="AZ380" s="11" t="s">
        <v>667</v>
      </c>
      <c r="BA380" s="11">
        <v>174935221</v>
      </c>
      <c r="BC380" s="12">
        <v>45982.481633252261</v>
      </c>
      <c r="BD380" s="12">
        <v>45982.589382164639</v>
      </c>
      <c r="BE380" s="12">
        <v>45982.589244353083</v>
      </c>
    </row>
    <row r="381" spans="1:58" ht="15" customHeight="1" x14ac:dyDescent="0.3">
      <c r="A381" s="141">
        <v>380</v>
      </c>
      <c r="B381" s="39" t="s">
        <v>1177</v>
      </c>
      <c r="C381" s="95" t="s">
        <v>1177</v>
      </c>
      <c r="D381" s="95" t="s">
        <v>1179</v>
      </c>
      <c r="E381" s="95" t="s">
        <v>1177</v>
      </c>
      <c r="F381" s="95" t="s">
        <v>1177</v>
      </c>
      <c r="G381" s="95" t="s">
        <v>1179</v>
      </c>
      <c r="H381" s="95" t="s">
        <v>1179</v>
      </c>
      <c r="I381" s="99" t="s">
        <v>1179</v>
      </c>
      <c r="J381" s="95" t="s">
        <v>1177</v>
      </c>
      <c r="K381" s="95" t="s">
        <v>1177</v>
      </c>
      <c r="L381" s="95" t="s">
        <v>1177</v>
      </c>
      <c r="M381" s="95" t="s">
        <v>1179</v>
      </c>
      <c r="N381" s="95" t="s">
        <v>1177</v>
      </c>
      <c r="O381" s="95" t="s">
        <v>1179</v>
      </c>
      <c r="P381" s="95" t="s">
        <v>1177</v>
      </c>
      <c r="Q381" s="95" t="s">
        <v>1179</v>
      </c>
      <c r="R381" s="95" t="s">
        <v>1179</v>
      </c>
      <c r="S381" s="95" t="s">
        <v>1177</v>
      </c>
      <c r="U381" s="102" t="s">
        <v>1229</v>
      </c>
      <c r="V381" s="102" t="s">
        <v>1229</v>
      </c>
      <c r="W381" s="102" t="s">
        <v>1231</v>
      </c>
      <c r="X381" s="102" t="s">
        <v>1231</v>
      </c>
      <c r="Y381" s="103" t="s">
        <v>1233</v>
      </c>
      <c r="AA381" s="104" t="s">
        <v>1244</v>
      </c>
      <c r="AB381" s="105" t="s">
        <v>1229</v>
      </c>
      <c r="AC381" s="105" t="s">
        <v>1231</v>
      </c>
      <c r="AE381" s="18" t="s">
        <v>73</v>
      </c>
      <c r="AI381" s="102" t="s">
        <v>1231</v>
      </c>
      <c r="AJ381" s="95" t="s">
        <v>1231</v>
      </c>
      <c r="AL381" s="7" t="s">
        <v>80</v>
      </c>
      <c r="AM381" s="36" t="s">
        <v>64</v>
      </c>
      <c r="AQ381" s="103" t="s">
        <v>1229</v>
      </c>
      <c r="AR381" s="103" t="s">
        <v>1229</v>
      </c>
      <c r="AS381" s="20"/>
      <c r="AT381" s="15" t="s">
        <v>66</v>
      </c>
      <c r="AU381" s="11" t="s">
        <v>155</v>
      </c>
      <c r="AV381" s="86" t="s">
        <v>1180</v>
      </c>
      <c r="AX381" s="11" t="s">
        <v>94</v>
      </c>
      <c r="AY381" s="11" t="s">
        <v>60</v>
      </c>
      <c r="AZ381" s="11" t="s">
        <v>156</v>
      </c>
      <c r="BA381" s="11">
        <v>845046181</v>
      </c>
      <c r="BC381" s="12">
        <v>45982.57801550399</v>
      </c>
      <c r="BD381" s="12">
        <v>45982.589390457942</v>
      </c>
      <c r="BE381" s="12">
        <v>45982.589224920594</v>
      </c>
    </row>
    <row r="382" spans="1:58" ht="15" customHeight="1" x14ac:dyDescent="0.3">
      <c r="A382" s="141">
        <v>381</v>
      </c>
      <c r="B382" s="39" t="s">
        <v>1177</v>
      </c>
      <c r="C382" s="95" t="s">
        <v>1177</v>
      </c>
      <c r="D382" s="95" t="s">
        <v>1179</v>
      </c>
      <c r="E382" s="95" t="s">
        <v>1177</v>
      </c>
      <c r="F382" s="95" t="s">
        <v>1177</v>
      </c>
      <c r="G382" s="95" t="s">
        <v>1177</v>
      </c>
      <c r="H382" s="95" t="s">
        <v>1177</v>
      </c>
      <c r="I382" s="95" t="s">
        <v>1177</v>
      </c>
      <c r="J382" s="95" t="s">
        <v>1179</v>
      </c>
      <c r="K382" s="95" t="s">
        <v>1177</v>
      </c>
      <c r="L382" s="95" t="s">
        <v>1177</v>
      </c>
      <c r="M382" s="95" t="s">
        <v>1179</v>
      </c>
      <c r="N382" s="95" t="s">
        <v>1177</v>
      </c>
      <c r="O382" s="95" t="s">
        <v>1177</v>
      </c>
      <c r="P382" s="95" t="s">
        <v>1177</v>
      </c>
      <c r="Q382" s="95" t="s">
        <v>1177</v>
      </c>
      <c r="R382" s="95" t="s">
        <v>1177</v>
      </c>
      <c r="S382" s="95" t="s">
        <v>1177</v>
      </c>
      <c r="T382" s="25" t="s">
        <v>668</v>
      </c>
      <c r="U382" s="102" t="s">
        <v>1232</v>
      </c>
      <c r="V382" s="102" t="s">
        <v>1231</v>
      </c>
      <c r="W382" s="102" t="s">
        <v>1229</v>
      </c>
      <c r="X382" s="102" t="s">
        <v>1229</v>
      </c>
      <c r="Y382" s="103" t="s">
        <v>1234</v>
      </c>
      <c r="AA382" s="104" t="s">
        <v>1246</v>
      </c>
      <c r="AB382" s="105" t="s">
        <v>1229</v>
      </c>
      <c r="AC382" s="105" t="s">
        <v>1231</v>
      </c>
      <c r="AE382" s="18" t="s">
        <v>73</v>
      </c>
      <c r="AF382" s="19" t="s">
        <v>79</v>
      </c>
      <c r="AI382" s="102" t="s">
        <v>1229</v>
      </c>
      <c r="AJ382" s="95" t="s">
        <v>1229</v>
      </c>
      <c r="AK382" s="7" t="s">
        <v>99</v>
      </c>
      <c r="AL382" s="7" t="s">
        <v>80</v>
      </c>
      <c r="AQ382" s="103" t="s">
        <v>1230</v>
      </c>
      <c r="AR382" s="103" t="s">
        <v>1229</v>
      </c>
      <c r="AT382" s="15" t="s">
        <v>66</v>
      </c>
      <c r="AU382" s="11" t="s">
        <v>155</v>
      </c>
      <c r="AV382" s="86" t="s">
        <v>1180</v>
      </c>
      <c r="AX382" s="11" t="s">
        <v>94</v>
      </c>
      <c r="AY382" s="11" t="s">
        <v>59</v>
      </c>
      <c r="AZ382" s="11" t="s">
        <v>669</v>
      </c>
      <c r="BC382" s="12">
        <v>45982.482648054844</v>
      </c>
      <c r="BD382" s="12">
        <v>45982.590576048548</v>
      </c>
      <c r="BE382" s="12">
        <v>45982.590213961368</v>
      </c>
    </row>
    <row r="383" spans="1:58" ht="15" customHeight="1" x14ac:dyDescent="0.3">
      <c r="A383" s="38">
        <v>382</v>
      </c>
      <c r="B383" s="39" t="s">
        <v>1177</v>
      </c>
      <c r="C383" s="95" t="s">
        <v>1177</v>
      </c>
      <c r="D383" s="95" t="s">
        <v>1177</v>
      </c>
      <c r="E383" s="95" t="s">
        <v>1177</v>
      </c>
      <c r="F383" s="95" t="s">
        <v>1177</v>
      </c>
      <c r="G383" s="95" t="s">
        <v>1177</v>
      </c>
      <c r="H383" s="95" t="s">
        <v>1177</v>
      </c>
      <c r="I383" s="95" t="s">
        <v>1177</v>
      </c>
      <c r="J383" s="95" t="s">
        <v>1177</v>
      </c>
      <c r="K383" s="95" t="s">
        <v>1177</v>
      </c>
      <c r="L383" s="95" t="s">
        <v>1177</v>
      </c>
      <c r="M383" s="95" t="s">
        <v>1177</v>
      </c>
      <c r="N383" s="95" t="s">
        <v>1179</v>
      </c>
      <c r="O383" s="95" t="s">
        <v>1177</v>
      </c>
      <c r="P383" s="95" t="s">
        <v>1177</v>
      </c>
      <c r="Q383" s="95" t="s">
        <v>1177</v>
      </c>
      <c r="R383" s="95" t="s">
        <v>1177</v>
      </c>
      <c r="S383" s="95" t="s">
        <v>1177</v>
      </c>
      <c r="T383" s="40" t="s">
        <v>800</v>
      </c>
      <c r="U383" s="102" t="s">
        <v>1231</v>
      </c>
      <c r="V383" s="102" t="s">
        <v>1229</v>
      </c>
      <c r="W383" s="102" t="s">
        <v>1231</v>
      </c>
      <c r="X383" s="102" t="s">
        <v>1230</v>
      </c>
      <c r="Y383" s="103" t="s">
        <v>1234</v>
      </c>
      <c r="Z383" s="42" t="s">
        <v>801</v>
      </c>
      <c r="AA383" s="104" t="s">
        <v>1244</v>
      </c>
      <c r="AB383" s="105" t="s">
        <v>1231</v>
      </c>
      <c r="AC383" s="105" t="s">
        <v>1232</v>
      </c>
      <c r="AD383" s="43"/>
      <c r="AE383" s="43"/>
      <c r="AF383" s="44" t="s">
        <v>79</v>
      </c>
      <c r="AG383" s="44"/>
      <c r="AH383" s="45"/>
      <c r="AI383" s="102" t="s">
        <v>1229</v>
      </c>
      <c r="AJ383" s="95" t="s">
        <v>1231</v>
      </c>
      <c r="AK383" s="39"/>
      <c r="AL383" s="39"/>
      <c r="AM383" s="46" t="s">
        <v>64</v>
      </c>
      <c r="AN383" s="39"/>
      <c r="AO383" s="47"/>
      <c r="AP383" s="80"/>
      <c r="AQ383" s="103" t="s">
        <v>1229</v>
      </c>
      <c r="AR383" s="103" t="s">
        <v>1229</v>
      </c>
      <c r="AS383" s="84" t="s">
        <v>802</v>
      </c>
      <c r="AT383" s="49" t="s">
        <v>76</v>
      </c>
      <c r="AU383" s="48" t="s">
        <v>155</v>
      </c>
      <c r="AV383" s="86" t="s">
        <v>1180</v>
      </c>
      <c r="AW383" s="55"/>
      <c r="AX383" s="48" t="s">
        <v>94</v>
      </c>
      <c r="AY383" s="48" t="s">
        <v>59</v>
      </c>
      <c r="AZ383" s="48" t="s">
        <v>803</v>
      </c>
      <c r="BA383" s="48"/>
      <c r="BB383" s="48"/>
      <c r="BC383" s="50">
        <v>45985.402469411492</v>
      </c>
      <c r="BD383" s="50">
        <v>45985.410665568619</v>
      </c>
      <c r="BE383" s="50">
        <v>45985.410493208503</v>
      </c>
      <c r="BF383" s="48"/>
    </row>
    <row r="384" spans="1:58" ht="15" customHeight="1" x14ac:dyDescent="0.3">
      <c r="A384" s="38">
        <v>383</v>
      </c>
      <c r="B384" s="39" t="s">
        <v>1177</v>
      </c>
      <c r="C384" s="95" t="s">
        <v>1177</v>
      </c>
      <c r="D384" s="95" t="s">
        <v>1177</v>
      </c>
      <c r="E384" s="95" t="s">
        <v>1177</v>
      </c>
      <c r="F384" s="95" t="s">
        <v>1177</v>
      </c>
      <c r="G384" s="95" t="s">
        <v>1177</v>
      </c>
      <c r="H384" s="95" t="s">
        <v>1177</v>
      </c>
      <c r="I384" s="95" t="s">
        <v>1177</v>
      </c>
      <c r="J384" s="95" t="s">
        <v>1177</v>
      </c>
      <c r="K384" s="95" t="s">
        <v>1177</v>
      </c>
      <c r="L384" s="95" t="s">
        <v>1177</v>
      </c>
      <c r="M384" s="95" t="s">
        <v>1177</v>
      </c>
      <c r="N384" s="95" t="s">
        <v>1177</v>
      </c>
      <c r="O384" s="95" t="s">
        <v>1177</v>
      </c>
      <c r="P384" s="95" t="s">
        <v>1177</v>
      </c>
      <c r="Q384" s="95" t="s">
        <v>1177</v>
      </c>
      <c r="R384" s="95" t="s">
        <v>1177</v>
      </c>
      <c r="S384" s="95" t="s">
        <v>1177</v>
      </c>
      <c r="T384" s="40" t="s">
        <v>804</v>
      </c>
      <c r="U384" s="102" t="s">
        <v>1229</v>
      </c>
      <c r="V384" s="102" t="s">
        <v>1229</v>
      </c>
      <c r="W384" s="102" t="s">
        <v>1230</v>
      </c>
      <c r="X384" s="102" t="s">
        <v>1231</v>
      </c>
      <c r="Y384" s="103" t="s">
        <v>1233</v>
      </c>
      <c r="Z384" s="42" t="s">
        <v>805</v>
      </c>
      <c r="AA384" s="104" t="s">
        <v>1244</v>
      </c>
      <c r="AB384" s="105" t="s">
        <v>1229</v>
      </c>
      <c r="AC384" s="105" t="s">
        <v>1229</v>
      </c>
      <c r="AD384" s="43" t="s">
        <v>63</v>
      </c>
      <c r="AE384" s="43"/>
      <c r="AF384" s="44"/>
      <c r="AG384" s="44"/>
      <c r="AH384" s="45"/>
      <c r="AI384" s="102" t="s">
        <v>1230</v>
      </c>
      <c r="AJ384" s="95" t="s">
        <v>1229</v>
      </c>
      <c r="AK384" s="39"/>
      <c r="AL384" s="39" t="s">
        <v>80</v>
      </c>
      <c r="AM384" s="46"/>
      <c r="AN384" s="39"/>
      <c r="AO384" s="47"/>
      <c r="AP384" s="80"/>
      <c r="AQ384" s="103" t="s">
        <v>1229</v>
      </c>
      <c r="AR384" s="103" t="s">
        <v>1230</v>
      </c>
      <c r="AS384" s="84" t="s">
        <v>478</v>
      </c>
      <c r="AT384" s="49" t="s">
        <v>76</v>
      </c>
      <c r="AU384" s="48" t="s">
        <v>155</v>
      </c>
      <c r="AV384" s="86" t="s">
        <v>1180</v>
      </c>
      <c r="AW384" s="55"/>
      <c r="AX384" s="48" t="s">
        <v>94</v>
      </c>
      <c r="AY384" s="48" t="s">
        <v>59</v>
      </c>
      <c r="AZ384" s="48" t="s">
        <v>806</v>
      </c>
      <c r="BA384" s="48"/>
      <c r="BB384" s="48"/>
      <c r="BC384" s="50">
        <v>45985.411466640136</v>
      </c>
      <c r="BD384" s="50">
        <v>45985.416895035451</v>
      </c>
      <c r="BE384" s="50">
        <v>45985.41678197492</v>
      </c>
      <c r="BF384" s="48"/>
    </row>
    <row r="385" spans="1:58" ht="15" customHeight="1" x14ac:dyDescent="0.3">
      <c r="A385" s="141">
        <v>384</v>
      </c>
      <c r="B385" s="39" t="s">
        <v>1177</v>
      </c>
      <c r="C385" s="95" t="s">
        <v>1177</v>
      </c>
      <c r="D385" s="95" t="s">
        <v>1177</v>
      </c>
      <c r="E385" s="95" t="s">
        <v>1177</v>
      </c>
      <c r="F385" s="95" t="s">
        <v>1177</v>
      </c>
      <c r="G385" s="95" t="s">
        <v>1177</v>
      </c>
      <c r="H385" s="95" t="s">
        <v>1177</v>
      </c>
      <c r="I385" s="95" t="s">
        <v>1177</v>
      </c>
      <c r="J385" s="95" t="s">
        <v>1177</v>
      </c>
      <c r="K385" s="95" t="s">
        <v>1177</v>
      </c>
      <c r="L385" s="95" t="s">
        <v>1177</v>
      </c>
      <c r="M385" s="95" t="s">
        <v>1177</v>
      </c>
      <c r="N385" s="95" t="s">
        <v>1177</v>
      </c>
      <c r="O385" s="95" t="s">
        <v>1177</v>
      </c>
      <c r="P385" s="95" t="s">
        <v>1177</v>
      </c>
      <c r="Q385" s="95" t="s">
        <v>1177</v>
      </c>
      <c r="R385" s="95" t="s">
        <v>1177</v>
      </c>
      <c r="S385" s="95" t="s">
        <v>1177</v>
      </c>
      <c r="T385" s="27" t="s">
        <v>59</v>
      </c>
      <c r="U385" s="102" t="s">
        <v>1229</v>
      </c>
      <c r="V385" s="102" t="s">
        <v>1229</v>
      </c>
      <c r="W385" s="102" t="s">
        <v>1229</v>
      </c>
      <c r="X385" s="102" t="s">
        <v>1229</v>
      </c>
      <c r="Y385" s="103" t="s">
        <v>1234</v>
      </c>
      <c r="AA385" s="104" t="s">
        <v>1243</v>
      </c>
      <c r="AB385" s="105" t="s">
        <v>1230</v>
      </c>
      <c r="AC385" s="105" t="s">
        <v>1229</v>
      </c>
      <c r="AD385" s="18" t="s">
        <v>63</v>
      </c>
      <c r="AE385" s="18" t="s">
        <v>73</v>
      </c>
      <c r="AI385" s="102" t="s">
        <v>1230</v>
      </c>
      <c r="AJ385" s="95" t="s">
        <v>1229</v>
      </c>
      <c r="AL385" s="7" t="s">
        <v>80</v>
      </c>
      <c r="AQ385" s="103" t="s">
        <v>1229</v>
      </c>
      <c r="AR385" s="103" t="s">
        <v>1229</v>
      </c>
      <c r="AT385" s="15" t="s">
        <v>66</v>
      </c>
      <c r="AU385" s="11" t="s">
        <v>868</v>
      </c>
      <c r="AV385" s="86" t="s">
        <v>1181</v>
      </c>
      <c r="AX385" s="11" t="s">
        <v>77</v>
      </c>
      <c r="AY385" s="11" t="s">
        <v>60</v>
      </c>
      <c r="AZ385" s="11" t="s">
        <v>1093</v>
      </c>
      <c r="BA385" s="11">
        <v>309396985</v>
      </c>
      <c r="BC385" s="12">
        <v>45985.453888884869</v>
      </c>
      <c r="BD385" s="12">
        <v>45985.458748142119</v>
      </c>
      <c r="BE385" s="12">
        <v>45985.458668237821</v>
      </c>
    </row>
    <row r="386" spans="1:58" ht="15" customHeight="1" x14ac:dyDescent="0.3">
      <c r="A386" s="141">
        <v>385</v>
      </c>
      <c r="B386" s="39" t="s">
        <v>1177</v>
      </c>
      <c r="C386" s="95" t="s">
        <v>1177</v>
      </c>
      <c r="D386" s="95" t="s">
        <v>1177</v>
      </c>
      <c r="E386" s="95" t="s">
        <v>1177</v>
      </c>
      <c r="F386" s="95" t="s">
        <v>1177</v>
      </c>
      <c r="G386" s="95" t="s">
        <v>1177</v>
      </c>
      <c r="H386" s="95" t="s">
        <v>1177</v>
      </c>
      <c r="I386" s="95" t="s">
        <v>1177</v>
      </c>
      <c r="J386" s="95" t="s">
        <v>1177</v>
      </c>
      <c r="K386" s="95" t="s">
        <v>1177</v>
      </c>
      <c r="L386" s="95" t="s">
        <v>1177</v>
      </c>
      <c r="M386" s="95" t="s">
        <v>1177</v>
      </c>
      <c r="N386" s="95" t="s">
        <v>1177</v>
      </c>
      <c r="O386" s="95" t="s">
        <v>1177</v>
      </c>
      <c r="P386" s="95" t="s">
        <v>1177</v>
      </c>
      <c r="Q386" s="95" t="s">
        <v>1177</v>
      </c>
      <c r="R386" s="95" t="s">
        <v>1177</v>
      </c>
      <c r="S386" s="95" t="s">
        <v>1177</v>
      </c>
      <c r="T386" s="27" t="s">
        <v>104</v>
      </c>
      <c r="U386" s="102" t="s">
        <v>1229</v>
      </c>
      <c r="V386" s="102" t="s">
        <v>1230</v>
      </c>
      <c r="W386" s="102" t="s">
        <v>1231</v>
      </c>
      <c r="X386" s="102" t="s">
        <v>1229</v>
      </c>
      <c r="Y386" s="103" t="s">
        <v>1233</v>
      </c>
      <c r="Z386" s="21" t="s">
        <v>104</v>
      </c>
      <c r="AA386" s="104" t="s">
        <v>1243</v>
      </c>
      <c r="AB386" s="105" t="s">
        <v>1230</v>
      </c>
      <c r="AC386" s="105" t="s">
        <v>1229</v>
      </c>
      <c r="AD386" s="18" t="s">
        <v>63</v>
      </c>
      <c r="AH386" s="35" t="s">
        <v>104</v>
      </c>
      <c r="AI386" s="102" t="s">
        <v>1230</v>
      </c>
      <c r="AJ386" s="95" t="s">
        <v>1229</v>
      </c>
      <c r="AM386" s="36" t="s">
        <v>64</v>
      </c>
      <c r="AQ386" s="103" t="s">
        <v>1229</v>
      </c>
      <c r="AR386" s="103" t="s">
        <v>1229</v>
      </c>
      <c r="AS386" s="83" t="s">
        <v>104</v>
      </c>
      <c r="AT386" s="15" t="s">
        <v>66</v>
      </c>
      <c r="AU386" s="11" t="s">
        <v>868</v>
      </c>
      <c r="AV386" s="86" t="s">
        <v>1181</v>
      </c>
      <c r="AX386" s="11" t="s">
        <v>77</v>
      </c>
      <c r="AY386" s="11" t="s">
        <v>60</v>
      </c>
      <c r="AZ386" s="11" t="s">
        <v>955</v>
      </c>
      <c r="BA386" s="11">
        <v>772354053</v>
      </c>
      <c r="BC386" s="12">
        <v>45985.453773617417</v>
      </c>
      <c r="BD386" s="12">
        <v>45985.458925191808</v>
      </c>
      <c r="BE386" s="12">
        <v>45985.458685023397</v>
      </c>
    </row>
    <row r="387" spans="1:58" ht="15" customHeight="1" x14ac:dyDescent="0.3">
      <c r="A387" s="141">
        <v>386</v>
      </c>
      <c r="B387" s="39" t="s">
        <v>1177</v>
      </c>
      <c r="C387" s="95" t="s">
        <v>1177</v>
      </c>
      <c r="D387" s="95" t="s">
        <v>1177</v>
      </c>
      <c r="E387" s="95" t="s">
        <v>1177</v>
      </c>
      <c r="F387" s="95" t="s">
        <v>1177</v>
      </c>
      <c r="G387" s="95" t="s">
        <v>1177</v>
      </c>
      <c r="H387" s="95" t="s">
        <v>1177</v>
      </c>
      <c r="I387" s="95" t="s">
        <v>1177</v>
      </c>
      <c r="J387" s="95" t="s">
        <v>1177</v>
      </c>
      <c r="K387" s="95" t="s">
        <v>1177</v>
      </c>
      <c r="L387" s="95" t="s">
        <v>1177</v>
      </c>
      <c r="M387" s="95" t="s">
        <v>1177</v>
      </c>
      <c r="N387" s="95" t="s">
        <v>1177</v>
      </c>
      <c r="O387" s="95" t="s">
        <v>1177</v>
      </c>
      <c r="P387" s="95" t="s">
        <v>1177</v>
      </c>
      <c r="Q387" s="95" t="s">
        <v>1177</v>
      </c>
      <c r="R387" s="95" t="s">
        <v>1177</v>
      </c>
      <c r="S387" s="95" t="s">
        <v>1177</v>
      </c>
      <c r="T387" s="27" t="s">
        <v>104</v>
      </c>
      <c r="U387" s="102" t="s">
        <v>1229</v>
      </c>
      <c r="V387" s="102" t="s">
        <v>1229</v>
      </c>
      <c r="W387" s="102" t="s">
        <v>1230</v>
      </c>
      <c r="X387" s="102" t="s">
        <v>1229</v>
      </c>
      <c r="Y387" s="103" t="s">
        <v>1233</v>
      </c>
      <c r="Z387" s="21" t="s">
        <v>104</v>
      </c>
      <c r="AA387" s="104" t="s">
        <v>1247</v>
      </c>
      <c r="AB387" s="105" t="s">
        <v>1229</v>
      </c>
      <c r="AC387" s="105" t="s">
        <v>1229</v>
      </c>
      <c r="AD387" s="18" t="s">
        <v>63</v>
      </c>
      <c r="AE387" s="18" t="s">
        <v>73</v>
      </c>
      <c r="AF387" s="19" t="s">
        <v>79</v>
      </c>
      <c r="AI387" s="102" t="s">
        <v>1229</v>
      </c>
      <c r="AJ387" s="95" t="s">
        <v>1229</v>
      </c>
      <c r="AM387" s="36" t="s">
        <v>64</v>
      </c>
      <c r="AQ387" s="103" t="s">
        <v>1229</v>
      </c>
      <c r="AR387" s="103" t="s">
        <v>1229</v>
      </c>
      <c r="AS387" s="83"/>
      <c r="AT387" s="15" t="s">
        <v>66</v>
      </c>
      <c r="AU387" s="11" t="s">
        <v>868</v>
      </c>
      <c r="AV387" s="86" t="s">
        <v>1181</v>
      </c>
      <c r="AX387" s="11" t="s">
        <v>77</v>
      </c>
      <c r="AY387" s="11" t="s">
        <v>59</v>
      </c>
      <c r="AZ387" s="11" t="s">
        <v>1094</v>
      </c>
      <c r="BC387" s="12">
        <v>45985.453768377098</v>
      </c>
      <c r="BD387" s="12">
        <v>45985.45942428524</v>
      </c>
      <c r="BE387" s="12">
        <v>45985.458765788077</v>
      </c>
    </row>
    <row r="388" spans="1:58" ht="15" customHeight="1" x14ac:dyDescent="0.3">
      <c r="A388" s="141">
        <v>387</v>
      </c>
      <c r="B388" s="7" t="s">
        <v>1178</v>
      </c>
      <c r="C388" s="39" t="s">
        <v>1178</v>
      </c>
      <c r="D388" s="95" t="s">
        <v>1178</v>
      </c>
      <c r="E388" s="95" t="s">
        <v>1178</v>
      </c>
      <c r="F388" s="95" t="s">
        <v>1178</v>
      </c>
      <c r="G388" s="95" t="s">
        <v>1178</v>
      </c>
      <c r="H388" s="95" t="s">
        <v>1178</v>
      </c>
      <c r="I388" s="95" t="s">
        <v>1178</v>
      </c>
      <c r="J388" s="95" t="s">
        <v>1178</v>
      </c>
      <c r="K388" s="95" t="s">
        <v>1178</v>
      </c>
      <c r="L388" s="95" t="s">
        <v>1178</v>
      </c>
      <c r="M388" s="95" t="s">
        <v>1178</v>
      </c>
      <c r="N388" s="95" t="s">
        <v>1178</v>
      </c>
      <c r="O388" s="95" t="s">
        <v>1178</v>
      </c>
      <c r="P388" s="95" t="s">
        <v>1178</v>
      </c>
      <c r="Q388" s="95" t="s">
        <v>1178</v>
      </c>
      <c r="R388" s="95" t="s">
        <v>1178</v>
      </c>
      <c r="S388" s="95" t="s">
        <v>1178</v>
      </c>
      <c r="T388" s="27" t="s">
        <v>59</v>
      </c>
      <c r="U388" s="102" t="s">
        <v>1230</v>
      </c>
      <c r="V388" s="102" t="s">
        <v>1230</v>
      </c>
      <c r="W388" s="102" t="s">
        <v>1230</v>
      </c>
      <c r="X388" s="102" t="s">
        <v>1230</v>
      </c>
      <c r="Y388" s="103" t="s">
        <v>1236</v>
      </c>
      <c r="Z388" s="21" t="s">
        <v>104</v>
      </c>
      <c r="AA388" s="104" t="s">
        <v>1247</v>
      </c>
      <c r="AB388" s="105" t="s">
        <v>1230</v>
      </c>
      <c r="AC388" s="105" t="s">
        <v>1230</v>
      </c>
      <c r="AF388" s="19" t="s">
        <v>79</v>
      </c>
      <c r="AI388" s="102" t="s">
        <v>1230</v>
      </c>
      <c r="AJ388" s="95" t="s">
        <v>1230</v>
      </c>
      <c r="AM388" s="36" t="s">
        <v>64</v>
      </c>
      <c r="AQ388" s="103" t="s">
        <v>1230</v>
      </c>
      <c r="AR388" s="103" t="s">
        <v>1230</v>
      </c>
      <c r="AS388" s="83" t="s">
        <v>104</v>
      </c>
      <c r="AT388" s="15" t="s">
        <v>66</v>
      </c>
      <c r="AU388" s="11" t="s">
        <v>868</v>
      </c>
      <c r="AV388" s="86" t="s">
        <v>1181</v>
      </c>
      <c r="AX388" s="11" t="s">
        <v>77</v>
      </c>
      <c r="AY388" s="11" t="s">
        <v>60</v>
      </c>
      <c r="AZ388" s="11" t="s">
        <v>956</v>
      </c>
      <c r="BA388" s="11">
        <v>159100859</v>
      </c>
      <c r="BC388" s="12">
        <v>45985.453949682058</v>
      </c>
      <c r="BD388" s="12">
        <v>45985.460440390299</v>
      </c>
      <c r="BE388" s="12">
        <v>45985.460297065438</v>
      </c>
    </row>
    <row r="389" spans="1:58" ht="15" customHeight="1" x14ac:dyDescent="0.3">
      <c r="A389" s="38">
        <v>388</v>
      </c>
      <c r="B389" s="39" t="s">
        <v>1177</v>
      </c>
      <c r="C389" s="95" t="s">
        <v>1177</v>
      </c>
      <c r="D389" s="95" t="s">
        <v>1177</v>
      </c>
      <c r="E389" s="95" t="s">
        <v>1177</v>
      </c>
      <c r="F389" s="95" t="s">
        <v>1177</v>
      </c>
      <c r="G389" s="95" t="s">
        <v>1177</v>
      </c>
      <c r="H389" s="95" t="s">
        <v>1177</v>
      </c>
      <c r="I389" s="95" t="s">
        <v>1177</v>
      </c>
      <c r="J389" s="95" t="s">
        <v>1177</v>
      </c>
      <c r="K389" s="95" t="s">
        <v>1177</v>
      </c>
      <c r="L389" s="95" t="s">
        <v>1177</v>
      </c>
      <c r="M389" s="95" t="s">
        <v>1177</v>
      </c>
      <c r="N389" s="95" t="s">
        <v>1177</v>
      </c>
      <c r="O389" s="95" t="s">
        <v>1177</v>
      </c>
      <c r="P389" s="95" t="s">
        <v>1177</v>
      </c>
      <c r="Q389" s="95" t="s">
        <v>1177</v>
      </c>
      <c r="R389" s="95" t="s">
        <v>1177</v>
      </c>
      <c r="S389" s="95" t="s">
        <v>1177</v>
      </c>
      <c r="T389" s="40" t="s">
        <v>810</v>
      </c>
      <c r="U389" s="102" t="s">
        <v>1229</v>
      </c>
      <c r="V389" s="102" t="s">
        <v>1229</v>
      </c>
      <c r="W389" s="102" t="s">
        <v>1229</v>
      </c>
      <c r="X389" s="102" t="s">
        <v>1230</v>
      </c>
      <c r="Y389" s="103" t="s">
        <v>1233</v>
      </c>
      <c r="Z389" s="52" t="s">
        <v>807</v>
      </c>
      <c r="AA389" s="104" t="s">
        <v>1245</v>
      </c>
      <c r="AB389" s="105" t="s">
        <v>1231</v>
      </c>
      <c r="AC389" s="105" t="s">
        <v>1231</v>
      </c>
      <c r="AD389" s="43"/>
      <c r="AE389" s="43" t="s">
        <v>73</v>
      </c>
      <c r="AF389" s="44"/>
      <c r="AG389" s="44"/>
      <c r="AH389" s="45"/>
      <c r="AI389" s="102" t="s">
        <v>1229</v>
      </c>
      <c r="AJ389" s="95" t="s">
        <v>1229</v>
      </c>
      <c r="AK389" s="39"/>
      <c r="AL389" s="39"/>
      <c r="AM389" s="46" t="s">
        <v>64</v>
      </c>
      <c r="AN389" s="39"/>
      <c r="AO389" s="47"/>
      <c r="AP389" s="80"/>
      <c r="AQ389" s="103" t="s">
        <v>1229</v>
      </c>
      <c r="AR389" s="103" t="s">
        <v>1229</v>
      </c>
      <c r="AS389" s="84" t="s">
        <v>807</v>
      </c>
      <c r="AT389" s="49" t="s">
        <v>76</v>
      </c>
      <c r="AU389" s="48" t="s">
        <v>155</v>
      </c>
      <c r="AV389" s="86" t="s">
        <v>1180</v>
      </c>
      <c r="AW389" s="55"/>
      <c r="AX389" s="48" t="s">
        <v>94</v>
      </c>
      <c r="AY389" s="48" t="s">
        <v>59</v>
      </c>
      <c r="AZ389" s="48" t="s">
        <v>811</v>
      </c>
      <c r="BA389" s="48"/>
      <c r="BB389" s="48"/>
      <c r="BC389" s="50">
        <v>45985.417357425773</v>
      </c>
      <c r="BD389" s="50">
        <v>45985.464036319107</v>
      </c>
      <c r="BE389" s="50">
        <v>45985.463916887973</v>
      </c>
      <c r="BF389" s="48"/>
    </row>
    <row r="390" spans="1:58" ht="15" customHeight="1" x14ac:dyDescent="0.3">
      <c r="A390" s="141">
        <v>389</v>
      </c>
      <c r="B390" s="39" t="s">
        <v>1177</v>
      </c>
      <c r="C390" s="95" t="s">
        <v>1177</v>
      </c>
      <c r="D390" s="95" t="s">
        <v>1177</v>
      </c>
      <c r="E390" s="95" t="s">
        <v>1177</v>
      </c>
      <c r="F390" s="95" t="s">
        <v>1177</v>
      </c>
      <c r="G390" s="95" t="s">
        <v>1177</v>
      </c>
      <c r="H390" s="95" t="s">
        <v>1193</v>
      </c>
      <c r="I390" s="95" t="s">
        <v>1177</v>
      </c>
      <c r="J390" s="95" t="s">
        <v>1177</v>
      </c>
      <c r="K390" s="95" t="s">
        <v>1177</v>
      </c>
      <c r="L390" s="95" t="s">
        <v>1177</v>
      </c>
      <c r="M390" s="95" t="s">
        <v>1177</v>
      </c>
      <c r="N390" s="95" t="s">
        <v>1177</v>
      </c>
      <c r="O390" s="95" t="s">
        <v>1177</v>
      </c>
      <c r="P390" s="95" t="s">
        <v>1177</v>
      </c>
      <c r="Q390" s="95" t="s">
        <v>1177</v>
      </c>
      <c r="R390" s="95" t="s">
        <v>1177</v>
      </c>
      <c r="S390" s="95" t="s">
        <v>1177</v>
      </c>
      <c r="U390" s="102" t="s">
        <v>1229</v>
      </c>
      <c r="V390" s="102" t="s">
        <v>1229</v>
      </c>
      <c r="W390" s="102" t="s">
        <v>1232</v>
      </c>
      <c r="X390" s="102" t="s">
        <v>1229</v>
      </c>
      <c r="Y390" s="103" t="s">
        <v>1236</v>
      </c>
      <c r="AA390" s="104" t="s">
        <v>1245</v>
      </c>
      <c r="AB390" s="105" t="s">
        <v>1229</v>
      </c>
      <c r="AC390" s="105" t="s">
        <v>1229</v>
      </c>
      <c r="AD390" s="18" t="s">
        <v>63</v>
      </c>
      <c r="AI390" s="102" t="s">
        <v>1229</v>
      </c>
      <c r="AJ390" s="95" t="s">
        <v>1229</v>
      </c>
      <c r="AK390" s="7" t="s">
        <v>99</v>
      </c>
      <c r="AQ390" s="103" t="s">
        <v>1229</v>
      </c>
      <c r="AR390" s="103" t="s">
        <v>1229</v>
      </c>
      <c r="AT390" s="15" t="s">
        <v>66</v>
      </c>
      <c r="AU390" s="11" t="s">
        <v>868</v>
      </c>
      <c r="AV390" s="86" t="s">
        <v>1181</v>
      </c>
      <c r="AX390" s="11" t="s">
        <v>77</v>
      </c>
      <c r="AY390" s="11" t="s">
        <v>60</v>
      </c>
      <c r="AZ390" s="11" t="s">
        <v>1095</v>
      </c>
      <c r="BA390" s="11">
        <v>220581182</v>
      </c>
      <c r="BC390" s="12">
        <v>45985.453971920833</v>
      </c>
      <c r="BD390" s="12">
        <v>45985.464154384841</v>
      </c>
      <c r="BE390" s="12">
        <v>45985.463686808551</v>
      </c>
    </row>
    <row r="391" spans="1:58" ht="15" customHeight="1" x14ac:dyDescent="0.3">
      <c r="A391" s="141">
        <v>390</v>
      </c>
      <c r="B391" s="39" t="s">
        <v>1177</v>
      </c>
      <c r="C391" s="95" t="s">
        <v>1177</v>
      </c>
      <c r="D391" s="95" t="s">
        <v>1177</v>
      </c>
      <c r="E391" s="95" t="s">
        <v>1177</v>
      </c>
      <c r="F391" s="95" t="s">
        <v>1177</v>
      </c>
      <c r="G391" s="95" t="s">
        <v>1177</v>
      </c>
      <c r="H391" s="95" t="s">
        <v>1177</v>
      </c>
      <c r="I391" s="99" t="s">
        <v>1179</v>
      </c>
      <c r="J391" s="95" t="s">
        <v>1177</v>
      </c>
      <c r="K391" s="95" t="s">
        <v>1177</v>
      </c>
      <c r="L391" s="95" t="s">
        <v>1177</v>
      </c>
      <c r="M391" s="95" t="s">
        <v>1177</v>
      </c>
      <c r="N391" s="95" t="s">
        <v>1177</v>
      </c>
      <c r="O391" s="95" t="s">
        <v>1177</v>
      </c>
      <c r="P391" s="95" t="s">
        <v>1177</v>
      </c>
      <c r="Q391" s="95" t="s">
        <v>1177</v>
      </c>
      <c r="R391" s="95" t="s">
        <v>1177</v>
      </c>
      <c r="S391" s="95" t="s">
        <v>1177</v>
      </c>
      <c r="T391" s="25" t="s">
        <v>976</v>
      </c>
      <c r="U391" s="102" t="s">
        <v>1229</v>
      </c>
      <c r="V391" s="102" t="s">
        <v>1229</v>
      </c>
      <c r="W391" s="102" t="s">
        <v>1229</v>
      </c>
      <c r="X391" s="102" t="s">
        <v>1229</v>
      </c>
      <c r="Y391" s="103" t="s">
        <v>1233</v>
      </c>
      <c r="Z391" s="21" t="s">
        <v>104</v>
      </c>
      <c r="AA391" s="104" t="s">
        <v>1244</v>
      </c>
      <c r="AB391" s="105" t="s">
        <v>1229</v>
      </c>
      <c r="AC391" s="105" t="s">
        <v>1229</v>
      </c>
      <c r="AE391" s="18" t="s">
        <v>73</v>
      </c>
      <c r="AI391" s="102" t="s">
        <v>1230</v>
      </c>
      <c r="AJ391" s="95" t="s">
        <v>1229</v>
      </c>
      <c r="AM391" s="36" t="s">
        <v>64</v>
      </c>
      <c r="AQ391" s="103" t="s">
        <v>1229</v>
      </c>
      <c r="AR391" s="103" t="s">
        <v>1229</v>
      </c>
      <c r="AS391" s="33" t="s">
        <v>977</v>
      </c>
      <c r="AT391" s="15" t="s">
        <v>66</v>
      </c>
      <c r="AU391" s="11" t="s">
        <v>868</v>
      </c>
      <c r="AV391" s="86" t="s">
        <v>1181</v>
      </c>
      <c r="AX391" s="11" t="s">
        <v>77</v>
      </c>
      <c r="AY391" s="11" t="s">
        <v>59</v>
      </c>
      <c r="AZ391" s="11" t="s">
        <v>978</v>
      </c>
      <c r="BC391" s="12">
        <v>45985.455047571682</v>
      </c>
      <c r="BD391" s="12">
        <v>45985.467900832999</v>
      </c>
      <c r="BE391" s="12">
        <v>45985.467817078606</v>
      </c>
    </row>
    <row r="392" spans="1:58" ht="15" customHeight="1" x14ac:dyDescent="0.3">
      <c r="A392" s="141">
        <v>391</v>
      </c>
      <c r="B392" s="95" t="s">
        <v>1177</v>
      </c>
      <c r="C392" s="95" t="s">
        <v>1179</v>
      </c>
      <c r="D392" s="95" t="s">
        <v>1177</v>
      </c>
      <c r="E392" s="95" t="s">
        <v>1177</v>
      </c>
      <c r="F392" s="95" t="s">
        <v>1179</v>
      </c>
      <c r="G392" s="95" t="s">
        <v>1179</v>
      </c>
      <c r="H392" s="95" t="s">
        <v>1179</v>
      </c>
      <c r="I392" s="95" t="s">
        <v>1177</v>
      </c>
      <c r="J392" s="95" t="s">
        <v>1177</v>
      </c>
      <c r="K392" s="95" t="s">
        <v>1177</v>
      </c>
      <c r="L392" s="95" t="s">
        <v>1177</v>
      </c>
      <c r="M392" s="95" t="s">
        <v>1177</v>
      </c>
      <c r="N392" s="95" t="s">
        <v>1177</v>
      </c>
      <c r="O392" s="95" t="s">
        <v>1177</v>
      </c>
      <c r="P392" s="95" t="s">
        <v>1177</v>
      </c>
      <c r="Q392" s="95" t="s">
        <v>1178</v>
      </c>
      <c r="R392" s="95" t="s">
        <v>1178</v>
      </c>
      <c r="S392" s="95" t="s">
        <v>1177</v>
      </c>
      <c r="U392" s="102" t="s">
        <v>1229</v>
      </c>
      <c r="V392" s="102" t="s">
        <v>1229</v>
      </c>
      <c r="W392" s="102" t="s">
        <v>1231</v>
      </c>
      <c r="X392" s="102" t="s">
        <v>1230</v>
      </c>
      <c r="Y392" s="103" t="s">
        <v>1236</v>
      </c>
      <c r="AA392" s="104" t="s">
        <v>1244</v>
      </c>
      <c r="AB392" s="105" t="s">
        <v>1229</v>
      </c>
      <c r="AC392" s="105" t="s">
        <v>1230</v>
      </c>
      <c r="AD392" s="18" t="s">
        <v>63</v>
      </c>
      <c r="AI392" s="102" t="s">
        <v>1230</v>
      </c>
      <c r="AJ392" s="95" t="s">
        <v>1229</v>
      </c>
      <c r="AK392" s="7" t="s">
        <v>99</v>
      </c>
      <c r="AQ392" s="103" t="s">
        <v>1229</v>
      </c>
      <c r="AR392" s="103" t="s">
        <v>1229</v>
      </c>
      <c r="AT392" s="15" t="s">
        <v>66</v>
      </c>
      <c r="AU392" s="11" t="s">
        <v>868</v>
      </c>
      <c r="AV392" s="86" t="s">
        <v>1181</v>
      </c>
      <c r="AX392" s="11" t="s">
        <v>619</v>
      </c>
      <c r="AY392" s="11" t="s">
        <v>60</v>
      </c>
      <c r="AZ392" s="11" t="s">
        <v>1096</v>
      </c>
      <c r="BA392" s="11">
        <v>897737029</v>
      </c>
      <c r="BC392" s="12">
        <v>45985.466500100767</v>
      </c>
      <c r="BD392" s="12">
        <v>45985.469942251992</v>
      </c>
      <c r="BE392" s="12">
        <v>45985.469830991817</v>
      </c>
    </row>
    <row r="393" spans="1:58" ht="15" customHeight="1" x14ac:dyDescent="0.3">
      <c r="A393" s="141">
        <v>392</v>
      </c>
      <c r="B393" s="39" t="s">
        <v>1177</v>
      </c>
      <c r="C393" s="95" t="s">
        <v>1177</v>
      </c>
      <c r="D393" s="95" t="s">
        <v>1177</v>
      </c>
      <c r="E393" s="95" t="s">
        <v>1177</v>
      </c>
      <c r="F393" s="95" t="s">
        <v>1177</v>
      </c>
      <c r="G393" s="95" t="s">
        <v>1177</v>
      </c>
      <c r="H393" s="95" t="s">
        <v>1177</v>
      </c>
      <c r="I393" s="95" t="s">
        <v>1177</v>
      </c>
      <c r="J393" s="95" t="s">
        <v>1177</v>
      </c>
      <c r="K393" s="95" t="s">
        <v>1177</v>
      </c>
      <c r="L393" s="95" t="s">
        <v>1177</v>
      </c>
      <c r="M393" s="95" t="s">
        <v>1177</v>
      </c>
      <c r="N393" s="95" t="s">
        <v>1177</v>
      </c>
      <c r="O393" s="95" t="s">
        <v>1177</v>
      </c>
      <c r="P393" s="95" t="s">
        <v>1177</v>
      </c>
      <c r="Q393" s="95" t="s">
        <v>1177</v>
      </c>
      <c r="R393" s="95" t="s">
        <v>1177</v>
      </c>
      <c r="S393" s="95" t="s">
        <v>1177</v>
      </c>
      <c r="T393" s="25" t="s">
        <v>924</v>
      </c>
      <c r="U393" s="102" t="s">
        <v>1229</v>
      </c>
      <c r="V393" s="102" t="s">
        <v>1229</v>
      </c>
      <c r="W393" s="102" t="s">
        <v>1229</v>
      </c>
      <c r="X393" s="102" t="s">
        <v>1229</v>
      </c>
      <c r="Y393" s="103" t="s">
        <v>1233</v>
      </c>
      <c r="AA393" s="104" t="s">
        <v>1243</v>
      </c>
      <c r="AB393" s="105" t="s">
        <v>1229</v>
      </c>
      <c r="AC393" s="105" t="s">
        <v>1229</v>
      </c>
      <c r="AD393" s="18" t="s">
        <v>63</v>
      </c>
      <c r="AH393" s="33" t="s">
        <v>925</v>
      </c>
      <c r="AI393" s="102" t="s">
        <v>1229</v>
      </c>
      <c r="AJ393" s="95" t="s">
        <v>1231</v>
      </c>
      <c r="AN393" s="7" t="s">
        <v>61</v>
      </c>
      <c r="AQ393" s="103" t="s">
        <v>1229</v>
      </c>
      <c r="AR393" s="103" t="s">
        <v>1229</v>
      </c>
      <c r="AS393" s="83" t="s">
        <v>286</v>
      </c>
      <c r="AT393" s="15" t="s">
        <v>66</v>
      </c>
      <c r="AU393" s="11" t="s">
        <v>868</v>
      </c>
      <c r="AV393" s="86" t="s">
        <v>1181</v>
      </c>
      <c r="AX393" s="11" t="s">
        <v>619</v>
      </c>
      <c r="AY393" s="11" t="s">
        <v>59</v>
      </c>
      <c r="AZ393" s="11" t="s">
        <v>926</v>
      </c>
      <c r="BC393" s="12">
        <v>45985.468665840242</v>
      </c>
      <c r="BD393" s="12">
        <v>45985.470355806909</v>
      </c>
      <c r="BE393" s="12">
        <v>45985.47030202992</v>
      </c>
    </row>
    <row r="394" spans="1:58" ht="15" customHeight="1" x14ac:dyDescent="0.3">
      <c r="A394" s="38">
        <v>393</v>
      </c>
      <c r="B394" s="95" t="s">
        <v>1177</v>
      </c>
      <c r="C394" s="95" t="s">
        <v>1177</v>
      </c>
      <c r="D394" s="95" t="s">
        <v>1177</v>
      </c>
      <c r="E394" s="95" t="s">
        <v>1177</v>
      </c>
      <c r="F394" s="95" t="s">
        <v>1179</v>
      </c>
      <c r="G394" s="95" t="s">
        <v>1177</v>
      </c>
      <c r="H394" s="95" t="s">
        <v>1177</v>
      </c>
      <c r="I394" s="99" t="s">
        <v>1179</v>
      </c>
      <c r="J394" s="95" t="s">
        <v>1177</v>
      </c>
      <c r="K394" s="95" t="s">
        <v>1177</v>
      </c>
      <c r="L394" s="95" t="s">
        <v>1177</v>
      </c>
      <c r="M394" s="95" t="s">
        <v>1177</v>
      </c>
      <c r="N394" s="95" t="s">
        <v>1179</v>
      </c>
      <c r="O394" s="95" t="s">
        <v>1177</v>
      </c>
      <c r="P394" s="95" t="s">
        <v>1177</v>
      </c>
      <c r="Q394" s="95" t="s">
        <v>1179</v>
      </c>
      <c r="R394" s="95" t="s">
        <v>1177</v>
      </c>
      <c r="S394" s="95" t="s">
        <v>1177</v>
      </c>
      <c r="T394" s="51" t="s">
        <v>807</v>
      </c>
      <c r="U394" s="102" t="s">
        <v>1229</v>
      </c>
      <c r="V394" s="102" t="s">
        <v>1231</v>
      </c>
      <c r="W394" s="102" t="s">
        <v>1230</v>
      </c>
      <c r="X394" s="102" t="s">
        <v>1230</v>
      </c>
      <c r="Y394" s="103" t="s">
        <v>1233</v>
      </c>
      <c r="Z394" s="52" t="s">
        <v>807</v>
      </c>
      <c r="AA394" s="104" t="s">
        <v>1246</v>
      </c>
      <c r="AB394" s="105" t="s">
        <v>1231</v>
      </c>
      <c r="AC394" s="105" t="s">
        <v>1229</v>
      </c>
      <c r="AD394" s="43"/>
      <c r="AE394" s="43" t="s">
        <v>73</v>
      </c>
      <c r="AF394" s="44"/>
      <c r="AG394" s="44"/>
      <c r="AH394" s="45"/>
      <c r="AI394" s="102" t="s">
        <v>1230</v>
      </c>
      <c r="AJ394" s="95" t="s">
        <v>1231</v>
      </c>
      <c r="AK394" s="39"/>
      <c r="AL394" s="39" t="s">
        <v>80</v>
      </c>
      <c r="AM394" s="46"/>
      <c r="AN394" s="39"/>
      <c r="AO394" s="47"/>
      <c r="AP394" s="80"/>
      <c r="AQ394" s="103" t="s">
        <v>1231</v>
      </c>
      <c r="AR394" s="103" t="s">
        <v>1229</v>
      </c>
      <c r="AS394" s="84" t="s">
        <v>478</v>
      </c>
      <c r="AT394" s="49" t="s">
        <v>76</v>
      </c>
      <c r="AU394" s="48" t="s">
        <v>155</v>
      </c>
      <c r="AV394" s="86" t="s">
        <v>1180</v>
      </c>
      <c r="AW394" s="55"/>
      <c r="AX394" s="48" t="s">
        <v>94</v>
      </c>
      <c r="AY394" s="48" t="s">
        <v>59</v>
      </c>
      <c r="AZ394" s="48" t="s">
        <v>808</v>
      </c>
      <c r="BA394" s="48"/>
      <c r="BB394" s="48"/>
      <c r="BC394" s="50">
        <v>45985.464418386262</v>
      </c>
      <c r="BD394" s="50">
        <v>45985.470396636643</v>
      </c>
      <c r="BE394" s="50">
        <v>45985.470281869573</v>
      </c>
      <c r="BF394" s="48"/>
    </row>
    <row r="395" spans="1:58" ht="15" customHeight="1" x14ac:dyDescent="0.3">
      <c r="A395" s="141">
        <v>394</v>
      </c>
      <c r="B395" s="39" t="s">
        <v>1177</v>
      </c>
      <c r="C395" s="95" t="s">
        <v>1177</v>
      </c>
      <c r="D395" s="95" t="s">
        <v>1177</v>
      </c>
      <c r="E395" s="95" t="s">
        <v>1177</v>
      </c>
      <c r="F395" s="95" t="s">
        <v>1177</v>
      </c>
      <c r="G395" s="95" t="s">
        <v>1177</v>
      </c>
      <c r="H395" s="95" t="s">
        <v>1177</v>
      </c>
      <c r="I395" s="95" t="s">
        <v>1177</v>
      </c>
      <c r="J395" s="95" t="s">
        <v>1177</v>
      </c>
      <c r="K395" s="95" t="s">
        <v>1177</v>
      </c>
      <c r="L395" s="95" t="s">
        <v>1177</v>
      </c>
      <c r="M395" s="95" t="s">
        <v>1179</v>
      </c>
      <c r="N395" s="95" t="s">
        <v>1177</v>
      </c>
      <c r="O395" s="95" t="s">
        <v>1177</v>
      </c>
      <c r="P395" s="95" t="s">
        <v>1177</v>
      </c>
      <c r="Q395" s="95" t="s">
        <v>1177</v>
      </c>
      <c r="R395" s="95" t="s">
        <v>1179</v>
      </c>
      <c r="S395" s="95" t="s">
        <v>1177</v>
      </c>
      <c r="U395" s="102" t="s">
        <v>1229</v>
      </c>
      <c r="V395" s="102" t="s">
        <v>1230</v>
      </c>
      <c r="W395" s="102" t="s">
        <v>1229</v>
      </c>
      <c r="X395" s="102" t="s">
        <v>1229</v>
      </c>
      <c r="Y395" s="103" t="s">
        <v>1233</v>
      </c>
      <c r="AA395" s="104" t="s">
        <v>1246</v>
      </c>
      <c r="AB395" s="105" t="s">
        <v>1229</v>
      </c>
      <c r="AC395" s="105" t="s">
        <v>1229</v>
      </c>
      <c r="AE395" s="18" t="s">
        <v>73</v>
      </c>
      <c r="AF395" s="19" t="s">
        <v>79</v>
      </c>
      <c r="AI395" s="102" t="s">
        <v>1230</v>
      </c>
      <c r="AJ395" s="95" t="s">
        <v>1229</v>
      </c>
      <c r="AN395" s="7" t="s">
        <v>61</v>
      </c>
      <c r="AQ395" s="103" t="s">
        <v>1229</v>
      </c>
      <c r="AR395" s="103" t="s">
        <v>1229</v>
      </c>
      <c r="AT395" s="15" t="s">
        <v>66</v>
      </c>
      <c r="AU395" s="11" t="s">
        <v>868</v>
      </c>
      <c r="AV395" s="86" t="s">
        <v>1181</v>
      </c>
      <c r="AX395" s="11" t="s">
        <v>77</v>
      </c>
      <c r="AY395" s="11" t="s">
        <v>60</v>
      </c>
      <c r="AZ395" s="11" t="s">
        <v>1097</v>
      </c>
      <c r="BA395" s="11">
        <v>1001110807</v>
      </c>
      <c r="BC395" s="12">
        <v>45985.466303880232</v>
      </c>
      <c r="BD395" s="12">
        <v>45985.470772245382</v>
      </c>
      <c r="BE395" s="12">
        <v>45985.470534302629</v>
      </c>
    </row>
    <row r="396" spans="1:58" ht="15" customHeight="1" x14ac:dyDescent="0.3">
      <c r="A396" s="38">
        <v>395</v>
      </c>
      <c r="B396" s="39" t="s">
        <v>1177</v>
      </c>
      <c r="C396" s="95" t="s">
        <v>1177</v>
      </c>
      <c r="D396" s="95" t="s">
        <v>1177</v>
      </c>
      <c r="E396" s="95" t="s">
        <v>1177</v>
      </c>
      <c r="F396" s="95" t="s">
        <v>1177</v>
      </c>
      <c r="G396" s="95" t="s">
        <v>1177</v>
      </c>
      <c r="H396" s="95" t="s">
        <v>1177</v>
      </c>
      <c r="I396" s="95" t="s">
        <v>1177</v>
      </c>
      <c r="J396" s="95" t="s">
        <v>1177</v>
      </c>
      <c r="K396" s="95" t="s">
        <v>1177</v>
      </c>
      <c r="L396" s="95" t="s">
        <v>1177</v>
      </c>
      <c r="M396" s="95" t="s">
        <v>1177</v>
      </c>
      <c r="N396" s="95" t="s">
        <v>1177</v>
      </c>
      <c r="O396" s="95" t="s">
        <v>1177</v>
      </c>
      <c r="P396" s="95" t="s">
        <v>1177</v>
      </c>
      <c r="Q396" s="95" t="s">
        <v>1177</v>
      </c>
      <c r="R396" s="95" t="s">
        <v>1177</v>
      </c>
      <c r="S396" s="95" t="s">
        <v>1177</v>
      </c>
      <c r="T396" s="51" t="s">
        <v>478</v>
      </c>
      <c r="U396" s="102" t="s">
        <v>1229</v>
      </c>
      <c r="V396" s="102" t="s">
        <v>1229</v>
      </c>
      <c r="W396" s="102" t="s">
        <v>1230</v>
      </c>
      <c r="X396" s="102" t="s">
        <v>1230</v>
      </c>
      <c r="Y396" s="103" t="s">
        <v>1233</v>
      </c>
      <c r="Z396" s="52" t="s">
        <v>478</v>
      </c>
      <c r="AA396" s="104" t="s">
        <v>1245</v>
      </c>
      <c r="AB396" s="105" t="s">
        <v>1230</v>
      </c>
      <c r="AC396" s="105" t="s">
        <v>1230</v>
      </c>
      <c r="AD396" s="43"/>
      <c r="AE396" s="43" t="s">
        <v>73</v>
      </c>
      <c r="AF396" s="44"/>
      <c r="AG396" s="44"/>
      <c r="AH396" s="45"/>
      <c r="AI396" s="102" t="s">
        <v>1230</v>
      </c>
      <c r="AJ396" s="95" t="s">
        <v>1229</v>
      </c>
      <c r="AK396" s="39"/>
      <c r="AL396" s="39"/>
      <c r="AM396" s="46" t="s">
        <v>64</v>
      </c>
      <c r="AN396" s="39"/>
      <c r="AO396" s="47"/>
      <c r="AP396" s="80"/>
      <c r="AQ396" s="103" t="s">
        <v>1229</v>
      </c>
      <c r="AR396" s="103" t="s">
        <v>1229</v>
      </c>
      <c r="AS396" s="84" t="s">
        <v>478</v>
      </c>
      <c r="AT396" s="49" t="s">
        <v>76</v>
      </c>
      <c r="AU396" s="48" t="s">
        <v>155</v>
      </c>
      <c r="AV396" s="86" t="s">
        <v>1180</v>
      </c>
      <c r="AW396" s="55"/>
      <c r="AX396" s="48" t="s">
        <v>94</v>
      </c>
      <c r="AY396" s="48" t="s">
        <v>59</v>
      </c>
      <c r="AZ396" s="48" t="s">
        <v>809</v>
      </c>
      <c r="BA396" s="48"/>
      <c r="BB396" s="48"/>
      <c r="BC396" s="50">
        <v>45985.470653646153</v>
      </c>
      <c r="BD396" s="50">
        <v>45985.476318786088</v>
      </c>
      <c r="BE396" s="50">
        <v>45985.476212236033</v>
      </c>
      <c r="BF396" s="48"/>
    </row>
    <row r="397" spans="1:58" ht="15" customHeight="1" x14ac:dyDescent="0.3">
      <c r="A397" s="141">
        <v>396</v>
      </c>
      <c r="B397" s="39" t="s">
        <v>1177</v>
      </c>
      <c r="C397" s="95" t="s">
        <v>1177</v>
      </c>
      <c r="D397" s="95" t="s">
        <v>1177</v>
      </c>
      <c r="E397" s="95" t="s">
        <v>1177</v>
      </c>
      <c r="F397" s="95" t="s">
        <v>1177</v>
      </c>
      <c r="G397" s="95" t="s">
        <v>1177</v>
      </c>
      <c r="H397" s="95" t="s">
        <v>1177</v>
      </c>
      <c r="I397" s="95" t="s">
        <v>1177</v>
      </c>
      <c r="J397" s="95" t="s">
        <v>1177</v>
      </c>
      <c r="K397" s="95" t="s">
        <v>1177</v>
      </c>
      <c r="L397" s="95" t="s">
        <v>1177</v>
      </c>
      <c r="M397" s="95" t="s">
        <v>1178</v>
      </c>
      <c r="N397" s="95" t="s">
        <v>1177</v>
      </c>
      <c r="O397" s="95" t="s">
        <v>1177</v>
      </c>
      <c r="P397" s="95" t="s">
        <v>1177</v>
      </c>
      <c r="Q397" s="95" t="s">
        <v>1177</v>
      </c>
      <c r="R397" s="95" t="s">
        <v>1178</v>
      </c>
      <c r="S397" s="95" t="s">
        <v>1177</v>
      </c>
      <c r="U397" s="102" t="s">
        <v>1229</v>
      </c>
      <c r="V397" s="102" t="s">
        <v>1229</v>
      </c>
      <c r="W397" s="102" t="s">
        <v>1231</v>
      </c>
      <c r="X397" s="102" t="s">
        <v>1230</v>
      </c>
      <c r="Y397" s="103" t="s">
        <v>1233</v>
      </c>
      <c r="AA397" s="104" t="s">
        <v>1244</v>
      </c>
      <c r="AB397" s="105" t="s">
        <v>1229</v>
      </c>
      <c r="AC397" s="105" t="s">
        <v>1229</v>
      </c>
      <c r="AD397" s="18" t="s">
        <v>63</v>
      </c>
      <c r="AI397" s="102" t="s">
        <v>1229</v>
      </c>
      <c r="AJ397" s="95" t="s">
        <v>1229</v>
      </c>
      <c r="AK397" s="7" t="s">
        <v>99</v>
      </c>
      <c r="AL397" s="7" t="s">
        <v>80</v>
      </c>
      <c r="AQ397" s="103" t="s">
        <v>1229</v>
      </c>
      <c r="AR397" s="103" t="s">
        <v>1229</v>
      </c>
      <c r="AT397" s="15" t="s">
        <v>66</v>
      </c>
      <c r="AU397" s="11" t="s">
        <v>868</v>
      </c>
      <c r="AV397" s="86" t="s">
        <v>1181</v>
      </c>
      <c r="AX397" s="11" t="s">
        <v>619</v>
      </c>
      <c r="AY397" s="11" t="s">
        <v>60</v>
      </c>
      <c r="AZ397" s="11" t="s">
        <v>1098</v>
      </c>
      <c r="BA397" s="11">
        <v>406449106</v>
      </c>
      <c r="BC397" s="12">
        <v>45985.479423574943</v>
      </c>
      <c r="BD397" s="12">
        <v>45985.482245553932</v>
      </c>
      <c r="BE397" s="12">
        <v>45985.482188131311</v>
      </c>
    </row>
    <row r="398" spans="1:58" ht="15" customHeight="1" x14ac:dyDescent="0.3">
      <c r="A398" s="141">
        <v>397</v>
      </c>
      <c r="B398" s="39" t="s">
        <v>1177</v>
      </c>
      <c r="C398" s="95" t="s">
        <v>1177</v>
      </c>
      <c r="D398" s="95" t="s">
        <v>1177</v>
      </c>
      <c r="E398" s="95" t="s">
        <v>1177</v>
      </c>
      <c r="F398" s="95" t="s">
        <v>1177</v>
      </c>
      <c r="G398" s="95" t="s">
        <v>1177</v>
      </c>
      <c r="H398" s="95" t="s">
        <v>1177</v>
      </c>
      <c r="I398" s="95" t="s">
        <v>1177</v>
      </c>
      <c r="J398" s="95" t="s">
        <v>1177</v>
      </c>
      <c r="K398" s="95" t="s">
        <v>1177</v>
      </c>
      <c r="L398" s="95" t="s">
        <v>1177</v>
      </c>
      <c r="M398" s="95" t="s">
        <v>1179</v>
      </c>
      <c r="N398" s="95" t="s">
        <v>1179</v>
      </c>
      <c r="O398" s="95" t="s">
        <v>1177</v>
      </c>
      <c r="P398" s="95" t="s">
        <v>1177</v>
      </c>
      <c r="Q398" s="95" t="s">
        <v>1179</v>
      </c>
      <c r="R398" s="95" t="s">
        <v>1177</v>
      </c>
      <c r="S398" s="95" t="s">
        <v>1177</v>
      </c>
      <c r="T398" s="25" t="s">
        <v>670</v>
      </c>
      <c r="U398" s="102" t="s">
        <v>1229</v>
      </c>
      <c r="V398" s="102" t="s">
        <v>1229</v>
      </c>
      <c r="W398" s="102" t="s">
        <v>1229</v>
      </c>
      <c r="X398" s="102" t="s">
        <v>1231</v>
      </c>
      <c r="Y398" s="103" t="s">
        <v>1235</v>
      </c>
      <c r="Z398" s="10" t="s">
        <v>671</v>
      </c>
      <c r="AA398" s="104" t="s">
        <v>1246</v>
      </c>
      <c r="AB398" s="105" t="s">
        <v>1229</v>
      </c>
      <c r="AC398" s="105" t="s">
        <v>1229</v>
      </c>
      <c r="AD398" s="18" t="s">
        <v>63</v>
      </c>
      <c r="AE398" s="18" t="s">
        <v>73</v>
      </c>
      <c r="AF398" s="19" t="s">
        <v>79</v>
      </c>
      <c r="AG398" s="19" t="s">
        <v>121</v>
      </c>
      <c r="AH398" s="33" t="s">
        <v>672</v>
      </c>
      <c r="AI398" s="102" t="s">
        <v>1229</v>
      </c>
      <c r="AJ398" s="95" t="s">
        <v>1229</v>
      </c>
      <c r="AK398" s="7" t="s">
        <v>99</v>
      </c>
      <c r="AM398" s="36" t="s">
        <v>64</v>
      </c>
      <c r="AQ398" s="103" t="s">
        <v>1229</v>
      </c>
      <c r="AR398" s="103" t="s">
        <v>1229</v>
      </c>
      <c r="AT398" s="15" t="s">
        <v>66</v>
      </c>
      <c r="AU398" s="11" t="s">
        <v>155</v>
      </c>
      <c r="AV398" s="86" t="s">
        <v>1180</v>
      </c>
      <c r="AX398" s="11" t="s">
        <v>127</v>
      </c>
      <c r="AY398" s="11" t="s">
        <v>60</v>
      </c>
      <c r="AZ398" s="11" t="s">
        <v>673</v>
      </c>
      <c r="BA398" s="11">
        <v>693221775</v>
      </c>
      <c r="BC398" s="12">
        <v>45985.469938029637</v>
      </c>
      <c r="BD398" s="12">
        <v>45985.483160018834</v>
      </c>
      <c r="BE398" s="12">
        <v>45985.483052758151</v>
      </c>
    </row>
    <row r="399" spans="1:58" ht="15" customHeight="1" x14ac:dyDescent="0.3">
      <c r="A399" s="141">
        <v>398</v>
      </c>
      <c r="B399" s="39" t="s">
        <v>1177</v>
      </c>
      <c r="C399" s="95" t="s">
        <v>1177</v>
      </c>
      <c r="D399" s="95" t="s">
        <v>1177</v>
      </c>
      <c r="E399" s="95" t="s">
        <v>1177</v>
      </c>
      <c r="F399" s="95" t="s">
        <v>1177</v>
      </c>
      <c r="G399" s="95" t="s">
        <v>1177</v>
      </c>
      <c r="H399" s="95" t="s">
        <v>1177</v>
      </c>
      <c r="I399" s="95" t="s">
        <v>1177</v>
      </c>
      <c r="J399" s="95" t="s">
        <v>1177</v>
      </c>
      <c r="K399" s="95" t="s">
        <v>1177</v>
      </c>
      <c r="L399" s="95" t="s">
        <v>1178</v>
      </c>
      <c r="M399" s="95" t="s">
        <v>1177</v>
      </c>
      <c r="N399" s="95" t="s">
        <v>1179</v>
      </c>
      <c r="O399" s="95" t="s">
        <v>1179</v>
      </c>
      <c r="P399" s="95" t="s">
        <v>1177</v>
      </c>
      <c r="Q399" s="95" t="s">
        <v>1179</v>
      </c>
      <c r="R399" s="95" t="s">
        <v>1177</v>
      </c>
      <c r="S399" s="95" t="s">
        <v>1177</v>
      </c>
      <c r="T399" s="25" t="s">
        <v>674</v>
      </c>
      <c r="U399" s="102" t="s">
        <v>1229</v>
      </c>
      <c r="V399" s="102" t="s">
        <v>1229</v>
      </c>
      <c r="W399" s="102" t="s">
        <v>1231</v>
      </c>
      <c r="X399" s="102" t="s">
        <v>1230</v>
      </c>
      <c r="Y399" s="103" t="s">
        <v>1236</v>
      </c>
      <c r="AA399" s="104" t="s">
        <v>1245</v>
      </c>
      <c r="AB399" s="105" t="s">
        <v>1229</v>
      </c>
      <c r="AC399" s="105" t="s">
        <v>1229</v>
      </c>
      <c r="AD399" s="18" t="s">
        <v>63</v>
      </c>
      <c r="AE399" s="18" t="s">
        <v>73</v>
      </c>
      <c r="AI399" s="102" t="s">
        <v>1230</v>
      </c>
      <c r="AJ399" s="95" t="s">
        <v>1229</v>
      </c>
      <c r="AM399" s="36" t="s">
        <v>64</v>
      </c>
      <c r="AQ399" s="103" t="s">
        <v>1229</v>
      </c>
      <c r="AR399" s="103" t="s">
        <v>1229</v>
      </c>
      <c r="AT399" s="15" t="s">
        <v>66</v>
      </c>
      <c r="AU399" s="11" t="s">
        <v>155</v>
      </c>
      <c r="AV399" s="86" t="s">
        <v>1180</v>
      </c>
      <c r="AX399" s="11" t="s">
        <v>127</v>
      </c>
      <c r="AY399" s="11" t="s">
        <v>60</v>
      </c>
      <c r="AZ399" s="11" t="s">
        <v>675</v>
      </c>
      <c r="BA399" s="11">
        <v>1050405294</v>
      </c>
      <c r="BC399" s="12">
        <v>45985.483674964191</v>
      </c>
      <c r="BD399" s="12">
        <v>45985.487117525292</v>
      </c>
      <c r="BE399" s="12">
        <v>45985.487050852833</v>
      </c>
    </row>
    <row r="400" spans="1:58" ht="15" customHeight="1" x14ac:dyDescent="0.3">
      <c r="A400" s="140">
        <v>399</v>
      </c>
      <c r="B400" s="39" t="s">
        <v>1177</v>
      </c>
      <c r="C400" s="95" t="s">
        <v>1177</v>
      </c>
      <c r="D400" s="95" t="s">
        <v>1177</v>
      </c>
      <c r="E400" s="95" t="s">
        <v>1177</v>
      </c>
      <c r="F400" s="95" t="s">
        <v>1177</v>
      </c>
      <c r="G400" s="95" t="s">
        <v>1177</v>
      </c>
      <c r="H400" s="95" t="s">
        <v>1177</v>
      </c>
      <c r="I400" s="95" t="s">
        <v>1177</v>
      </c>
      <c r="J400" s="95" t="s">
        <v>1177</v>
      </c>
      <c r="K400" s="95" t="s">
        <v>1177</v>
      </c>
      <c r="L400" s="95" t="s">
        <v>1177</v>
      </c>
      <c r="M400" s="95" t="s">
        <v>1177</v>
      </c>
      <c r="N400" s="95" t="s">
        <v>1177</v>
      </c>
      <c r="O400" s="95" t="s">
        <v>1177</v>
      </c>
      <c r="P400" s="95" t="s">
        <v>1177</v>
      </c>
      <c r="Q400" s="95" t="s">
        <v>1177</v>
      </c>
      <c r="R400" s="95" t="s">
        <v>1177</v>
      </c>
      <c r="S400" s="95" t="s">
        <v>1177</v>
      </c>
      <c r="T400" s="69" t="s">
        <v>129</v>
      </c>
      <c r="U400" s="102" t="s">
        <v>1229</v>
      </c>
      <c r="V400" s="102" t="s">
        <v>1229</v>
      </c>
      <c r="W400" s="102" t="s">
        <v>1229</v>
      </c>
      <c r="X400" s="102" t="s">
        <v>1229</v>
      </c>
      <c r="Y400" s="103" t="s">
        <v>1233</v>
      </c>
      <c r="Z400" s="70" t="s">
        <v>130</v>
      </c>
      <c r="AA400" s="104" t="s">
        <v>1243</v>
      </c>
      <c r="AB400" s="105" t="s">
        <v>1229</v>
      </c>
      <c r="AC400" s="105" t="s">
        <v>1229</v>
      </c>
      <c r="AD400" s="71"/>
      <c r="AE400" s="71"/>
      <c r="AF400" s="72" t="s">
        <v>79</v>
      </c>
      <c r="AG400" s="72" t="s">
        <v>121</v>
      </c>
      <c r="AH400" s="73" t="s">
        <v>131</v>
      </c>
      <c r="AI400" s="102" t="s">
        <v>1230</v>
      </c>
      <c r="AJ400" s="95" t="s">
        <v>1229</v>
      </c>
      <c r="AK400" s="68"/>
      <c r="AL400" s="68"/>
      <c r="AM400" s="74" t="s">
        <v>64</v>
      </c>
      <c r="AN400" s="68"/>
      <c r="AO400" s="75" t="s">
        <v>121</v>
      </c>
      <c r="AP400" s="81" t="s">
        <v>132</v>
      </c>
      <c r="AQ400" s="103" t="s">
        <v>1229</v>
      </c>
      <c r="AR400" s="103" t="s">
        <v>1229</v>
      </c>
      <c r="AS400" s="73" t="s">
        <v>133</v>
      </c>
      <c r="AT400" s="77" t="s">
        <v>76</v>
      </c>
      <c r="AU400" s="76" t="s">
        <v>125</v>
      </c>
      <c r="AV400" s="86" t="s">
        <v>1184</v>
      </c>
      <c r="AW400" s="78" t="s">
        <v>134</v>
      </c>
      <c r="AX400" s="76" t="s">
        <v>135</v>
      </c>
      <c r="AY400" s="76" t="s">
        <v>60</v>
      </c>
      <c r="AZ400" s="76" t="s">
        <v>136</v>
      </c>
      <c r="BA400" s="76">
        <v>692677383</v>
      </c>
      <c r="BB400" s="76"/>
      <c r="BC400" s="79">
        <v>45985.475643678183</v>
      </c>
      <c r="BD400" s="79">
        <v>45985.487310969351</v>
      </c>
      <c r="BE400" s="79">
        <v>45985.487212026252</v>
      </c>
      <c r="BF400" s="76"/>
    </row>
    <row r="401" spans="1:58" ht="15" customHeight="1" x14ac:dyDescent="0.3">
      <c r="A401" s="141">
        <v>400</v>
      </c>
      <c r="B401" s="39" t="s">
        <v>1177</v>
      </c>
      <c r="C401" s="95" t="s">
        <v>1177</v>
      </c>
      <c r="D401" s="95" t="s">
        <v>1177</v>
      </c>
      <c r="E401" s="95" t="s">
        <v>1177</v>
      </c>
      <c r="F401" s="95" t="s">
        <v>1177</v>
      </c>
      <c r="G401" s="95" t="s">
        <v>1177</v>
      </c>
      <c r="H401" s="95" t="s">
        <v>1177</v>
      </c>
      <c r="I401" s="95" t="s">
        <v>1177</v>
      </c>
      <c r="J401" s="95" t="s">
        <v>1177</v>
      </c>
      <c r="K401" s="95" t="s">
        <v>1177</v>
      </c>
      <c r="L401" s="95" t="s">
        <v>1177</v>
      </c>
      <c r="M401" s="95" t="s">
        <v>1177</v>
      </c>
      <c r="N401" s="95" t="s">
        <v>1177</v>
      </c>
      <c r="O401" s="95" t="s">
        <v>1177</v>
      </c>
      <c r="P401" s="95" t="s">
        <v>1177</v>
      </c>
      <c r="Q401" s="95" t="s">
        <v>1177</v>
      </c>
      <c r="R401" s="95" t="s">
        <v>1177</v>
      </c>
      <c r="S401" s="95" t="s">
        <v>1177</v>
      </c>
      <c r="U401" s="102" t="s">
        <v>1229</v>
      </c>
      <c r="V401" s="102" t="s">
        <v>1229</v>
      </c>
      <c r="W401" s="102" t="s">
        <v>1231</v>
      </c>
      <c r="X401" s="102" t="s">
        <v>1230</v>
      </c>
      <c r="Y401" s="103" t="s">
        <v>1233</v>
      </c>
      <c r="AA401" s="104" t="s">
        <v>1246</v>
      </c>
      <c r="AB401" s="105" t="s">
        <v>1229</v>
      </c>
      <c r="AC401" s="105" t="s">
        <v>1229</v>
      </c>
      <c r="AE401" s="18" t="s">
        <v>73</v>
      </c>
      <c r="AI401" s="102" t="s">
        <v>1230</v>
      </c>
      <c r="AJ401" s="95" t="s">
        <v>1229</v>
      </c>
      <c r="AK401" s="7" t="s">
        <v>99</v>
      </c>
      <c r="AM401" s="36" t="s">
        <v>64</v>
      </c>
      <c r="AQ401" s="103" t="s">
        <v>1229</v>
      </c>
      <c r="AR401" s="103" t="s">
        <v>1229</v>
      </c>
      <c r="AT401" s="15" t="s">
        <v>66</v>
      </c>
      <c r="AU401" s="11" t="s">
        <v>155</v>
      </c>
      <c r="AV401" s="86" t="s">
        <v>1180</v>
      </c>
      <c r="AX401" s="11" t="s">
        <v>94</v>
      </c>
      <c r="AY401" s="11" t="s">
        <v>60</v>
      </c>
      <c r="AZ401" s="11" t="s">
        <v>676</v>
      </c>
      <c r="BA401" s="11">
        <v>286945675</v>
      </c>
      <c r="BC401" s="12">
        <v>45985.470574963991</v>
      </c>
      <c r="BD401" s="12">
        <v>45985.490984701057</v>
      </c>
      <c r="BE401" s="12">
        <v>45985.489661518783</v>
      </c>
    </row>
    <row r="402" spans="1:58" ht="15" customHeight="1" x14ac:dyDescent="0.3">
      <c r="A402" s="141">
        <v>401</v>
      </c>
      <c r="B402" s="39" t="s">
        <v>1177</v>
      </c>
      <c r="C402" s="39" t="s">
        <v>1178</v>
      </c>
      <c r="D402" s="95" t="s">
        <v>1177</v>
      </c>
      <c r="E402" s="95" t="s">
        <v>1177</v>
      </c>
      <c r="F402" s="95" t="s">
        <v>1177</v>
      </c>
      <c r="G402" s="95" t="s">
        <v>1177</v>
      </c>
      <c r="H402" s="95" t="s">
        <v>1179</v>
      </c>
      <c r="I402" s="95" t="s">
        <v>1177</v>
      </c>
      <c r="J402" s="95" t="s">
        <v>1177</v>
      </c>
      <c r="K402" s="95" t="s">
        <v>1177</v>
      </c>
      <c r="L402" s="95" t="s">
        <v>1178</v>
      </c>
      <c r="M402" s="95" t="s">
        <v>1179</v>
      </c>
      <c r="N402" s="95" t="s">
        <v>1178</v>
      </c>
      <c r="O402" s="95" t="s">
        <v>1177</v>
      </c>
      <c r="P402" s="95" t="s">
        <v>1178</v>
      </c>
      <c r="Q402" s="95" t="s">
        <v>1179</v>
      </c>
      <c r="R402" s="95" t="s">
        <v>1178</v>
      </c>
      <c r="S402" s="95" t="s">
        <v>1177</v>
      </c>
      <c r="T402" s="25" t="s">
        <v>319</v>
      </c>
      <c r="U402" s="102" t="s">
        <v>1230</v>
      </c>
      <c r="V402" s="102" t="s">
        <v>1229</v>
      </c>
      <c r="W402" s="102" t="s">
        <v>1229</v>
      </c>
      <c r="X402" s="102" t="s">
        <v>1230</v>
      </c>
      <c r="Y402" s="103" t="s">
        <v>1233</v>
      </c>
      <c r="Z402" s="10" t="s">
        <v>320</v>
      </c>
      <c r="AA402" s="104" t="s">
        <v>1243</v>
      </c>
      <c r="AB402" s="105" t="s">
        <v>1230</v>
      </c>
      <c r="AC402" s="105" t="s">
        <v>1229</v>
      </c>
      <c r="AF402" s="19" t="s">
        <v>79</v>
      </c>
      <c r="AI402" s="102" t="s">
        <v>1229</v>
      </c>
      <c r="AJ402" s="95" t="s">
        <v>1230</v>
      </c>
      <c r="AK402" s="7" t="s">
        <v>99</v>
      </c>
      <c r="AM402" s="36" t="s">
        <v>64</v>
      </c>
      <c r="AP402" s="24" t="s">
        <v>321</v>
      </c>
      <c r="AQ402" s="103" t="s">
        <v>1229</v>
      </c>
      <c r="AR402" s="103" t="s">
        <v>1229</v>
      </c>
      <c r="AS402" s="83" t="s">
        <v>322</v>
      </c>
      <c r="AT402" s="15" t="s">
        <v>66</v>
      </c>
      <c r="AU402" s="11" t="s">
        <v>155</v>
      </c>
      <c r="AV402" s="86" t="s">
        <v>1180</v>
      </c>
      <c r="AX402" s="11" t="s">
        <v>94</v>
      </c>
      <c r="AY402" s="11" t="s">
        <v>59</v>
      </c>
      <c r="AZ402" s="11" t="s">
        <v>323</v>
      </c>
      <c r="BC402" s="12">
        <v>45985.472700486971</v>
      </c>
      <c r="BD402" s="12">
        <v>45985.493288530917</v>
      </c>
      <c r="BE402" s="12">
        <v>45985.492878328318</v>
      </c>
    </row>
    <row r="403" spans="1:58" ht="15" customHeight="1" x14ac:dyDescent="0.3">
      <c r="A403" s="141">
        <v>402</v>
      </c>
      <c r="B403" s="39" t="s">
        <v>1177</v>
      </c>
      <c r="C403" s="95" t="s">
        <v>1177</v>
      </c>
      <c r="D403" s="95" t="s">
        <v>1177</v>
      </c>
      <c r="E403" s="95" t="s">
        <v>1177</v>
      </c>
      <c r="F403" s="95" t="s">
        <v>1178</v>
      </c>
      <c r="G403" s="95" t="s">
        <v>1178</v>
      </c>
      <c r="H403" s="95" t="s">
        <v>1178</v>
      </c>
      <c r="I403" s="95" t="s">
        <v>1178</v>
      </c>
      <c r="J403" s="95" t="s">
        <v>1177</v>
      </c>
      <c r="K403" s="95" t="s">
        <v>1177</v>
      </c>
      <c r="L403" s="95" t="s">
        <v>1177</v>
      </c>
      <c r="M403" s="95" t="s">
        <v>1178</v>
      </c>
      <c r="N403" s="95" t="s">
        <v>1178</v>
      </c>
      <c r="O403" s="95" t="s">
        <v>1177</v>
      </c>
      <c r="P403" s="95" t="s">
        <v>1178</v>
      </c>
      <c r="Q403" s="95" t="s">
        <v>1177</v>
      </c>
      <c r="R403" s="95" t="s">
        <v>1178</v>
      </c>
      <c r="S403" s="95" t="s">
        <v>1177</v>
      </c>
      <c r="T403" s="25" t="s">
        <v>911</v>
      </c>
      <c r="U403" s="102" t="s">
        <v>1232</v>
      </c>
      <c r="V403" s="102" t="s">
        <v>1230</v>
      </c>
      <c r="W403" s="102" t="s">
        <v>1229</v>
      </c>
      <c r="X403" s="102" t="s">
        <v>1230</v>
      </c>
      <c r="Y403" s="103" t="s">
        <v>1233</v>
      </c>
      <c r="Z403" s="10" t="s">
        <v>912</v>
      </c>
      <c r="AA403" s="104" t="s">
        <v>1243</v>
      </c>
      <c r="AB403" s="105" t="s">
        <v>1230</v>
      </c>
      <c r="AC403" s="105" t="s">
        <v>1230</v>
      </c>
      <c r="AD403" s="18" t="s">
        <v>63</v>
      </c>
      <c r="AI403" s="102" t="s">
        <v>1229</v>
      </c>
      <c r="AJ403" s="95" t="s">
        <v>1230</v>
      </c>
      <c r="AO403" s="37" t="s">
        <v>121</v>
      </c>
      <c r="AP403" s="24" t="s">
        <v>913</v>
      </c>
      <c r="AQ403" s="103" t="s">
        <v>1229</v>
      </c>
      <c r="AR403" s="103" t="s">
        <v>1230</v>
      </c>
      <c r="AS403" s="33" t="s">
        <v>914</v>
      </c>
      <c r="AT403" s="15" t="s">
        <v>66</v>
      </c>
      <c r="AU403" s="11" t="s">
        <v>868</v>
      </c>
      <c r="AV403" s="86" t="s">
        <v>1181</v>
      </c>
      <c r="AX403" s="11" t="s">
        <v>81</v>
      </c>
      <c r="AY403" s="11" t="s">
        <v>60</v>
      </c>
      <c r="AZ403" s="11" t="s">
        <v>915</v>
      </c>
      <c r="BA403" s="11">
        <v>28326040</v>
      </c>
      <c r="BC403" s="12">
        <v>45985.491055122642</v>
      </c>
      <c r="BD403" s="12">
        <v>45985.495057923727</v>
      </c>
      <c r="BE403" s="12">
        <v>45985.495007700738</v>
      </c>
    </row>
    <row r="404" spans="1:58" ht="15" customHeight="1" x14ac:dyDescent="0.3">
      <c r="A404" s="141">
        <v>403</v>
      </c>
      <c r="B404" s="39" t="s">
        <v>1177</v>
      </c>
      <c r="C404" s="95" t="s">
        <v>1177</v>
      </c>
      <c r="D404" s="95" t="s">
        <v>1177</v>
      </c>
      <c r="E404" s="95" t="s">
        <v>1177</v>
      </c>
      <c r="F404" s="95" t="s">
        <v>1177</v>
      </c>
      <c r="G404" s="95" t="s">
        <v>1177</v>
      </c>
      <c r="H404" s="95" t="s">
        <v>1177</v>
      </c>
      <c r="I404" s="95" t="s">
        <v>1177</v>
      </c>
      <c r="J404" s="95" t="s">
        <v>1177</v>
      </c>
      <c r="K404" s="95" t="s">
        <v>1177</v>
      </c>
      <c r="L404" s="95" t="s">
        <v>1177</v>
      </c>
      <c r="M404" s="95" t="s">
        <v>1177</v>
      </c>
      <c r="N404" s="95" t="s">
        <v>1177</v>
      </c>
      <c r="O404" s="95" t="s">
        <v>1177</v>
      </c>
      <c r="P404" s="95" t="s">
        <v>1177</v>
      </c>
      <c r="Q404" s="95" t="s">
        <v>1177</v>
      </c>
      <c r="R404" s="95" t="s">
        <v>1177</v>
      </c>
      <c r="S404" s="95" t="s">
        <v>1177</v>
      </c>
      <c r="U404" s="102" t="s">
        <v>1229</v>
      </c>
      <c r="V404" s="102" t="s">
        <v>1229</v>
      </c>
      <c r="W404" s="102" t="s">
        <v>1229</v>
      </c>
      <c r="X404" s="102" t="s">
        <v>1230</v>
      </c>
      <c r="Y404" s="103" t="s">
        <v>1233</v>
      </c>
      <c r="AA404" s="104" t="s">
        <v>1246</v>
      </c>
      <c r="AB404" s="105" t="s">
        <v>1229</v>
      </c>
      <c r="AC404" s="105" t="s">
        <v>1229</v>
      </c>
      <c r="AE404" s="18" t="s">
        <v>73</v>
      </c>
      <c r="AI404" s="102" t="s">
        <v>1231</v>
      </c>
      <c r="AJ404" s="95" t="s">
        <v>1229</v>
      </c>
      <c r="AM404" s="36" t="s">
        <v>64</v>
      </c>
      <c r="AQ404" s="103" t="s">
        <v>1229</v>
      </c>
      <c r="AR404" s="103" t="s">
        <v>1229</v>
      </c>
      <c r="AT404" s="15" t="s">
        <v>66</v>
      </c>
      <c r="AU404" s="11" t="s">
        <v>155</v>
      </c>
      <c r="AV404" s="86" t="s">
        <v>1180</v>
      </c>
      <c r="AX404" s="11" t="s">
        <v>94</v>
      </c>
      <c r="AY404" s="11" t="s">
        <v>60</v>
      </c>
      <c r="AZ404" s="11" t="s">
        <v>677</v>
      </c>
      <c r="BA404" s="11">
        <v>597346887</v>
      </c>
      <c r="BC404" s="12">
        <v>45985.494110604712</v>
      </c>
      <c r="BD404" s="12">
        <v>45985.49586564226</v>
      </c>
      <c r="BE404" s="12">
        <v>45985.49581144008</v>
      </c>
    </row>
    <row r="405" spans="1:58" ht="15" customHeight="1" x14ac:dyDescent="0.3">
      <c r="A405" s="141">
        <v>404</v>
      </c>
      <c r="B405" s="95" t="s">
        <v>1177</v>
      </c>
      <c r="C405" s="95" t="s">
        <v>1177</v>
      </c>
      <c r="D405" s="95" t="s">
        <v>1177</v>
      </c>
      <c r="E405" s="95" t="s">
        <v>1177</v>
      </c>
      <c r="F405" s="95" t="s">
        <v>1179</v>
      </c>
      <c r="G405" s="95" t="s">
        <v>1177</v>
      </c>
      <c r="H405" s="95" t="s">
        <v>1177</v>
      </c>
      <c r="I405" s="95" t="s">
        <v>1177</v>
      </c>
      <c r="J405" s="95" t="s">
        <v>1177</v>
      </c>
      <c r="K405" s="95" t="s">
        <v>1177</v>
      </c>
      <c r="L405" s="95" t="s">
        <v>1177</v>
      </c>
      <c r="M405" s="95" t="s">
        <v>1177</v>
      </c>
      <c r="N405" s="95" t="s">
        <v>1177</v>
      </c>
      <c r="O405" s="95" t="s">
        <v>1177</v>
      </c>
      <c r="P405" s="95" t="s">
        <v>1177</v>
      </c>
      <c r="Q405" s="95" t="s">
        <v>1177</v>
      </c>
      <c r="R405" s="95" t="s">
        <v>1177</v>
      </c>
      <c r="S405" s="95" t="s">
        <v>1177</v>
      </c>
      <c r="U405" s="102" t="s">
        <v>1229</v>
      </c>
      <c r="V405" s="102" t="s">
        <v>1229</v>
      </c>
      <c r="W405" s="102" t="s">
        <v>1229</v>
      </c>
      <c r="X405" s="102" t="s">
        <v>1231</v>
      </c>
      <c r="Y405" s="103" t="s">
        <v>1236</v>
      </c>
      <c r="AA405" s="104" t="s">
        <v>1247</v>
      </c>
      <c r="AB405" s="105" t="s">
        <v>1229</v>
      </c>
      <c r="AC405" s="105" t="s">
        <v>1229</v>
      </c>
      <c r="AG405" s="19" t="s">
        <v>121</v>
      </c>
      <c r="AI405" s="102" t="s">
        <v>1231</v>
      </c>
      <c r="AJ405" s="95" t="s">
        <v>1229</v>
      </c>
      <c r="AK405" s="7" t="s">
        <v>99</v>
      </c>
      <c r="AN405" s="7" t="s">
        <v>61</v>
      </c>
      <c r="AQ405" s="103" t="s">
        <v>1229</v>
      </c>
      <c r="AR405" s="103" t="s">
        <v>1229</v>
      </c>
      <c r="AT405" s="15" t="s">
        <v>66</v>
      </c>
      <c r="AU405" s="11" t="s">
        <v>155</v>
      </c>
      <c r="AV405" s="86" t="s">
        <v>1180</v>
      </c>
      <c r="AX405" s="11" t="s">
        <v>94</v>
      </c>
      <c r="AY405" s="11" t="s">
        <v>60</v>
      </c>
      <c r="AZ405" s="11" t="s">
        <v>678</v>
      </c>
      <c r="BA405" s="11">
        <v>831908065</v>
      </c>
      <c r="BC405" s="12">
        <v>45985.478391915822</v>
      </c>
      <c r="BD405" s="12">
        <v>45985.495965855349</v>
      </c>
      <c r="BE405" s="12">
        <v>45985.495880127572</v>
      </c>
    </row>
    <row r="406" spans="1:58" ht="15" customHeight="1" x14ac:dyDescent="0.3">
      <c r="A406" s="141">
        <v>405</v>
      </c>
      <c r="B406" s="95" t="s">
        <v>1177</v>
      </c>
      <c r="C406" s="95" t="s">
        <v>1177</v>
      </c>
      <c r="D406" s="95" t="s">
        <v>1177</v>
      </c>
      <c r="E406" s="95" t="s">
        <v>1177</v>
      </c>
      <c r="F406" s="95" t="s">
        <v>1179</v>
      </c>
      <c r="G406" s="95" t="s">
        <v>1177</v>
      </c>
      <c r="H406" s="95" t="s">
        <v>1177</v>
      </c>
      <c r="I406" s="99" t="s">
        <v>1179</v>
      </c>
      <c r="J406" s="95" t="s">
        <v>1177</v>
      </c>
      <c r="K406" s="95" t="s">
        <v>1177</v>
      </c>
      <c r="L406" s="95" t="s">
        <v>1177</v>
      </c>
      <c r="M406" s="95" t="s">
        <v>1179</v>
      </c>
      <c r="N406" s="95" t="s">
        <v>1179</v>
      </c>
      <c r="O406" s="95" t="s">
        <v>1179</v>
      </c>
      <c r="P406" s="95" t="s">
        <v>1177</v>
      </c>
      <c r="Q406" s="95" t="s">
        <v>1179</v>
      </c>
      <c r="R406" s="95" t="s">
        <v>1179</v>
      </c>
      <c r="S406" s="95" t="s">
        <v>1177</v>
      </c>
      <c r="U406" s="102" t="s">
        <v>1229</v>
      </c>
      <c r="V406" s="102" t="s">
        <v>1229</v>
      </c>
      <c r="W406" s="102" t="s">
        <v>1231</v>
      </c>
      <c r="X406" s="102" t="s">
        <v>1231</v>
      </c>
      <c r="Y406" s="103" t="s">
        <v>1236</v>
      </c>
      <c r="Z406" s="10" t="s">
        <v>679</v>
      </c>
      <c r="AA406" s="104" t="s">
        <v>1244</v>
      </c>
      <c r="AB406" s="105" t="s">
        <v>1229</v>
      </c>
      <c r="AC406" s="105" t="s">
        <v>1231</v>
      </c>
      <c r="AE406" s="18" t="s">
        <v>73</v>
      </c>
      <c r="AI406" s="102" t="s">
        <v>1231</v>
      </c>
      <c r="AJ406" s="95" t="s">
        <v>1231</v>
      </c>
      <c r="AL406" s="7" t="s">
        <v>80</v>
      </c>
      <c r="AM406" s="36" t="s">
        <v>64</v>
      </c>
      <c r="AN406" s="7" t="s">
        <v>61</v>
      </c>
      <c r="AQ406" s="103" t="s">
        <v>1229</v>
      </c>
      <c r="AR406" s="103" t="s">
        <v>1229</v>
      </c>
      <c r="AT406" s="15" t="s">
        <v>66</v>
      </c>
      <c r="AU406" s="11" t="s">
        <v>155</v>
      </c>
      <c r="AV406" s="86" t="s">
        <v>1180</v>
      </c>
      <c r="AX406" s="11" t="s">
        <v>94</v>
      </c>
      <c r="AY406" s="11" t="s">
        <v>60</v>
      </c>
      <c r="AZ406" s="11" t="s">
        <v>680</v>
      </c>
      <c r="BA406" s="11">
        <v>676292605</v>
      </c>
      <c r="BC406" s="12">
        <v>45985.478517073381</v>
      </c>
      <c r="BD406" s="12">
        <v>45985.496146178797</v>
      </c>
      <c r="BE406" s="12">
        <v>45985.495348602133</v>
      </c>
    </row>
    <row r="407" spans="1:58" ht="15" customHeight="1" x14ac:dyDescent="0.3">
      <c r="A407" s="38">
        <v>406</v>
      </c>
      <c r="B407" s="39" t="s">
        <v>1177</v>
      </c>
      <c r="C407" s="95" t="s">
        <v>1177</v>
      </c>
      <c r="D407" s="95" t="s">
        <v>1177</v>
      </c>
      <c r="E407" s="95" t="s">
        <v>1177</v>
      </c>
      <c r="F407" s="95" t="s">
        <v>1177</v>
      </c>
      <c r="G407" s="95" t="s">
        <v>1177</v>
      </c>
      <c r="H407" s="95" t="s">
        <v>1177</v>
      </c>
      <c r="I407" s="99" t="s">
        <v>1179</v>
      </c>
      <c r="J407" s="95" t="s">
        <v>1177</v>
      </c>
      <c r="K407" s="95" t="s">
        <v>1179</v>
      </c>
      <c r="L407" s="95" t="s">
        <v>1177</v>
      </c>
      <c r="M407" s="95" t="s">
        <v>1177</v>
      </c>
      <c r="N407" s="95" t="s">
        <v>1179</v>
      </c>
      <c r="O407" s="95" t="s">
        <v>1179</v>
      </c>
      <c r="P407" s="95" t="s">
        <v>1177</v>
      </c>
      <c r="Q407" s="95" t="s">
        <v>1177</v>
      </c>
      <c r="R407" s="95" t="s">
        <v>1179</v>
      </c>
      <c r="S407" s="95" t="s">
        <v>1177</v>
      </c>
      <c r="T407" s="40"/>
      <c r="U407" s="102" t="s">
        <v>1229</v>
      </c>
      <c r="V407" s="102" t="s">
        <v>1229</v>
      </c>
      <c r="W407" s="102" t="s">
        <v>1231</v>
      </c>
      <c r="X407" s="102" t="s">
        <v>1229</v>
      </c>
      <c r="Y407" s="103" t="s">
        <v>1233</v>
      </c>
      <c r="Z407" s="42" t="s">
        <v>858</v>
      </c>
      <c r="AA407" s="104" t="s">
        <v>1244</v>
      </c>
      <c r="AB407" s="105" t="s">
        <v>1231</v>
      </c>
      <c r="AC407" s="105" t="s">
        <v>1229</v>
      </c>
      <c r="AD407" s="43" t="s">
        <v>63</v>
      </c>
      <c r="AE407" s="43" t="s">
        <v>73</v>
      </c>
      <c r="AF407" s="44"/>
      <c r="AG407" s="44"/>
      <c r="AH407" s="45"/>
      <c r="AI407" s="102" t="s">
        <v>1229</v>
      </c>
      <c r="AJ407" s="95" t="s">
        <v>1229</v>
      </c>
      <c r="AK407" s="39"/>
      <c r="AL407" s="39" t="s">
        <v>80</v>
      </c>
      <c r="AM407" s="46"/>
      <c r="AN407" s="39" t="s">
        <v>61</v>
      </c>
      <c r="AO407" s="47"/>
      <c r="AP407" s="80"/>
      <c r="AQ407" s="103" t="s">
        <v>1229</v>
      </c>
      <c r="AR407" s="103" t="s">
        <v>1229</v>
      </c>
      <c r="AS407" s="45"/>
      <c r="AT407" s="49" t="s">
        <v>76</v>
      </c>
      <c r="AU407" s="48" t="s">
        <v>155</v>
      </c>
      <c r="AV407" s="86" t="s">
        <v>1180</v>
      </c>
      <c r="AW407" s="55"/>
      <c r="AX407" s="48" t="s">
        <v>94</v>
      </c>
      <c r="AY407" s="48" t="s">
        <v>60</v>
      </c>
      <c r="AZ407" s="48" t="s">
        <v>859</v>
      </c>
      <c r="BA407" s="48">
        <v>176173572</v>
      </c>
      <c r="BB407" s="48"/>
      <c r="BC407" s="50">
        <v>45985.478382773414</v>
      </c>
      <c r="BD407" s="50">
        <v>45985.496442085489</v>
      </c>
      <c r="BE407" s="50">
        <v>45985.495889176178</v>
      </c>
      <c r="BF407" s="48"/>
    </row>
    <row r="408" spans="1:58" ht="15" customHeight="1" x14ac:dyDescent="0.3">
      <c r="A408" s="141">
        <v>407</v>
      </c>
      <c r="B408" s="39" t="s">
        <v>1177</v>
      </c>
      <c r="C408" s="95" t="s">
        <v>1177</v>
      </c>
      <c r="D408" s="95" t="s">
        <v>1179</v>
      </c>
      <c r="E408" s="95" t="s">
        <v>1177</v>
      </c>
      <c r="F408" s="95" t="s">
        <v>1177</v>
      </c>
      <c r="G408" s="95" t="s">
        <v>1179</v>
      </c>
      <c r="H408" s="95" t="s">
        <v>1177</v>
      </c>
      <c r="I408" s="95" t="s">
        <v>1177</v>
      </c>
      <c r="J408" s="95" t="s">
        <v>1177</v>
      </c>
      <c r="K408" s="95" t="s">
        <v>1179</v>
      </c>
      <c r="L408" s="95" t="s">
        <v>1177</v>
      </c>
      <c r="M408" s="95" t="s">
        <v>1179</v>
      </c>
      <c r="N408" s="95" t="s">
        <v>1179</v>
      </c>
      <c r="O408" s="95" t="s">
        <v>1177</v>
      </c>
      <c r="P408" s="95" t="s">
        <v>1177</v>
      </c>
      <c r="Q408" s="95" t="s">
        <v>1179</v>
      </c>
      <c r="R408" s="95" t="s">
        <v>1177</v>
      </c>
      <c r="S408" s="95" t="s">
        <v>1177</v>
      </c>
      <c r="U408" s="102" t="s">
        <v>1229</v>
      </c>
      <c r="V408" s="102" t="s">
        <v>1229</v>
      </c>
      <c r="W408" s="102" t="s">
        <v>1231</v>
      </c>
      <c r="X408" s="102" t="s">
        <v>1230</v>
      </c>
      <c r="Y408" s="103" t="s">
        <v>1236</v>
      </c>
      <c r="AA408" s="104" t="s">
        <v>1243</v>
      </c>
      <c r="AB408" s="105" t="s">
        <v>1231</v>
      </c>
      <c r="AC408" s="105" t="s">
        <v>1231</v>
      </c>
      <c r="AD408" s="18" t="s">
        <v>63</v>
      </c>
      <c r="AI408" s="102" t="s">
        <v>1229</v>
      </c>
      <c r="AJ408" s="95" t="s">
        <v>1229</v>
      </c>
      <c r="AL408" s="7" t="s">
        <v>80</v>
      </c>
      <c r="AQ408" s="103" t="s">
        <v>1229</v>
      </c>
      <c r="AR408" s="103" t="s">
        <v>1229</v>
      </c>
      <c r="AT408" s="15" t="s">
        <v>66</v>
      </c>
      <c r="AU408" s="11" t="s">
        <v>155</v>
      </c>
      <c r="AV408" s="86" t="s">
        <v>1180</v>
      </c>
      <c r="AX408" s="11" t="s">
        <v>94</v>
      </c>
      <c r="AY408" s="11" t="s">
        <v>60</v>
      </c>
      <c r="AZ408" s="11" t="s">
        <v>681</v>
      </c>
      <c r="BA408" s="11">
        <v>869998515</v>
      </c>
      <c r="BC408" s="12">
        <v>45985.477109070263</v>
      </c>
      <c r="BD408" s="12">
        <v>45985.497345797623</v>
      </c>
      <c r="BE408" s="12">
        <v>45985.497236693169</v>
      </c>
    </row>
    <row r="409" spans="1:58" ht="15" customHeight="1" x14ac:dyDescent="0.3">
      <c r="A409" s="141">
        <v>408</v>
      </c>
      <c r="B409" s="39" t="s">
        <v>1177</v>
      </c>
      <c r="C409" s="95" t="s">
        <v>1177</v>
      </c>
      <c r="D409" s="95" t="s">
        <v>1177</v>
      </c>
      <c r="E409" s="95" t="s">
        <v>1177</v>
      </c>
      <c r="F409" s="95" t="s">
        <v>1177</v>
      </c>
      <c r="G409" s="95" t="s">
        <v>1177</v>
      </c>
      <c r="H409" s="95" t="s">
        <v>1177</v>
      </c>
      <c r="I409" s="95" t="s">
        <v>1177</v>
      </c>
      <c r="J409" s="95" t="s">
        <v>1177</v>
      </c>
      <c r="K409" s="95" t="s">
        <v>1177</v>
      </c>
      <c r="L409" s="95" t="s">
        <v>1177</v>
      </c>
      <c r="M409" s="95" t="s">
        <v>1179</v>
      </c>
      <c r="N409" s="95" t="s">
        <v>1177</v>
      </c>
      <c r="O409" s="95" t="s">
        <v>1179</v>
      </c>
      <c r="P409" s="95" t="s">
        <v>1177</v>
      </c>
      <c r="Q409" s="95" t="s">
        <v>1177</v>
      </c>
      <c r="R409" s="95" t="s">
        <v>1177</v>
      </c>
      <c r="S409" s="95" t="s">
        <v>1177</v>
      </c>
      <c r="U409" s="102" t="s">
        <v>1231</v>
      </c>
      <c r="V409" s="102" t="s">
        <v>1229</v>
      </c>
      <c r="W409" s="102" t="s">
        <v>1229</v>
      </c>
      <c r="X409" s="102" t="s">
        <v>1231</v>
      </c>
      <c r="Y409" s="103" t="s">
        <v>1236</v>
      </c>
      <c r="AA409" s="104" t="s">
        <v>1246</v>
      </c>
      <c r="AB409" s="105" t="s">
        <v>1231</v>
      </c>
      <c r="AC409" s="105" t="s">
        <v>1231</v>
      </c>
      <c r="AE409" s="18" t="s">
        <v>73</v>
      </c>
      <c r="AI409" s="102" t="s">
        <v>1231</v>
      </c>
      <c r="AJ409" s="95" t="s">
        <v>1231</v>
      </c>
      <c r="AN409" s="7" t="s">
        <v>61</v>
      </c>
      <c r="AQ409" s="103" t="s">
        <v>1231</v>
      </c>
      <c r="AR409" s="103" t="s">
        <v>1231</v>
      </c>
      <c r="AT409" s="15" t="s">
        <v>66</v>
      </c>
      <c r="AU409" s="11" t="s">
        <v>155</v>
      </c>
      <c r="AV409" s="86" t="s">
        <v>1180</v>
      </c>
      <c r="AX409" s="11" t="s">
        <v>94</v>
      </c>
      <c r="AY409" s="11" t="s">
        <v>60</v>
      </c>
      <c r="AZ409" s="11" t="s">
        <v>682</v>
      </c>
      <c r="BA409" s="11">
        <v>473314351</v>
      </c>
      <c r="BC409" s="12">
        <v>45985.478876147383</v>
      </c>
      <c r="BD409" s="12">
        <v>45985.497382021633</v>
      </c>
      <c r="BE409" s="12">
        <v>45985.497217943637</v>
      </c>
    </row>
    <row r="410" spans="1:58" ht="15" customHeight="1" x14ac:dyDescent="0.3">
      <c r="A410" s="141">
        <v>409</v>
      </c>
      <c r="B410" s="39" t="s">
        <v>1177</v>
      </c>
      <c r="C410" s="95" t="s">
        <v>1177</v>
      </c>
      <c r="D410" s="95" t="s">
        <v>1177</v>
      </c>
      <c r="E410" s="95" t="s">
        <v>1177</v>
      </c>
      <c r="F410" s="95" t="s">
        <v>1177</v>
      </c>
      <c r="G410" s="95" t="s">
        <v>1179</v>
      </c>
      <c r="H410" s="95" t="s">
        <v>1177</v>
      </c>
      <c r="I410" s="99" t="s">
        <v>1179</v>
      </c>
      <c r="J410" s="95" t="s">
        <v>1177</v>
      </c>
      <c r="K410" s="95" t="s">
        <v>1177</v>
      </c>
      <c r="L410" s="95" t="s">
        <v>1177</v>
      </c>
      <c r="M410" s="95" t="s">
        <v>1179</v>
      </c>
      <c r="N410" s="95" t="s">
        <v>1177</v>
      </c>
      <c r="O410" s="95" t="s">
        <v>1179</v>
      </c>
      <c r="P410" s="95" t="s">
        <v>1177</v>
      </c>
      <c r="Q410" s="95" t="s">
        <v>1179</v>
      </c>
      <c r="R410" s="95" t="s">
        <v>1179</v>
      </c>
      <c r="S410" s="95" t="s">
        <v>1177</v>
      </c>
      <c r="U410" s="102" t="s">
        <v>1231</v>
      </c>
      <c r="V410" s="102" t="s">
        <v>1231</v>
      </c>
      <c r="W410" s="102" t="s">
        <v>1232</v>
      </c>
      <c r="X410" s="102" t="s">
        <v>1231</v>
      </c>
      <c r="Y410" s="103" t="s">
        <v>1236</v>
      </c>
      <c r="AA410" s="104" t="s">
        <v>1247</v>
      </c>
      <c r="AB410" s="105" t="s">
        <v>1231</v>
      </c>
      <c r="AC410" s="105" t="s">
        <v>1231</v>
      </c>
      <c r="AD410" s="18" t="s">
        <v>63</v>
      </c>
      <c r="AI410" s="102" t="s">
        <v>1231</v>
      </c>
      <c r="AJ410" s="95" t="s">
        <v>1229</v>
      </c>
      <c r="AN410" s="7" t="s">
        <v>61</v>
      </c>
      <c r="AQ410" s="103" t="s">
        <v>1231</v>
      </c>
      <c r="AR410" s="103" t="s">
        <v>1231</v>
      </c>
      <c r="AT410" s="15" t="s">
        <v>66</v>
      </c>
      <c r="AU410" s="11" t="s">
        <v>155</v>
      </c>
      <c r="AV410" s="86" t="s">
        <v>1180</v>
      </c>
      <c r="AX410" s="11" t="s">
        <v>94</v>
      </c>
      <c r="AY410" s="11" t="s">
        <v>60</v>
      </c>
      <c r="AZ410" s="11" t="s">
        <v>683</v>
      </c>
      <c r="BA410" s="11">
        <v>444907212</v>
      </c>
      <c r="BC410" s="12">
        <v>45985.478706866481</v>
      </c>
      <c r="BD410" s="12">
        <v>45985.497408347372</v>
      </c>
      <c r="BE410" s="12">
        <v>45985.497236183553</v>
      </c>
    </row>
    <row r="411" spans="1:58" ht="15" customHeight="1" x14ac:dyDescent="0.3">
      <c r="A411" s="141">
        <v>411</v>
      </c>
      <c r="B411" s="39" t="s">
        <v>1177</v>
      </c>
      <c r="C411" s="95" t="s">
        <v>1177</v>
      </c>
      <c r="D411" s="95" t="s">
        <v>1177</v>
      </c>
      <c r="E411" s="95" t="s">
        <v>1177</v>
      </c>
      <c r="F411" s="95" t="s">
        <v>1177</v>
      </c>
      <c r="G411" s="95" t="s">
        <v>1177</v>
      </c>
      <c r="H411" s="95" t="s">
        <v>1177</v>
      </c>
      <c r="I411" s="95" t="s">
        <v>1177</v>
      </c>
      <c r="J411" s="95" t="s">
        <v>1177</v>
      </c>
      <c r="K411" s="95" t="s">
        <v>1177</v>
      </c>
      <c r="L411" s="95" t="s">
        <v>1177</v>
      </c>
      <c r="M411" s="95" t="s">
        <v>1177</v>
      </c>
      <c r="N411" s="95" t="s">
        <v>1177</v>
      </c>
      <c r="O411" s="95" t="s">
        <v>1177</v>
      </c>
      <c r="P411" s="95" t="s">
        <v>1177</v>
      </c>
      <c r="Q411" s="95" t="s">
        <v>1177</v>
      </c>
      <c r="R411" s="95" t="s">
        <v>1177</v>
      </c>
      <c r="S411" s="95" t="s">
        <v>1177</v>
      </c>
      <c r="U411" s="102" t="s">
        <v>1231</v>
      </c>
      <c r="V411" s="102" t="s">
        <v>1229</v>
      </c>
      <c r="W411" s="102" t="s">
        <v>1229</v>
      </c>
      <c r="X411" s="102" t="s">
        <v>1229</v>
      </c>
      <c r="Y411" s="103" t="s">
        <v>1236</v>
      </c>
      <c r="AA411" s="104" t="s">
        <v>1247</v>
      </c>
      <c r="AB411" s="105" t="s">
        <v>1229</v>
      </c>
      <c r="AC411" s="105" t="s">
        <v>1230</v>
      </c>
      <c r="AD411" s="18" t="s">
        <v>63</v>
      </c>
      <c r="AE411" s="18" t="s">
        <v>73</v>
      </c>
      <c r="AI411" s="102" t="s">
        <v>1231</v>
      </c>
      <c r="AJ411" s="95" t="s">
        <v>1229</v>
      </c>
      <c r="AK411" s="7" t="s">
        <v>99</v>
      </c>
      <c r="AQ411" s="103" t="s">
        <v>1231</v>
      </c>
      <c r="AR411" s="103" t="s">
        <v>1231</v>
      </c>
      <c r="AT411" s="15" t="s">
        <v>66</v>
      </c>
      <c r="AU411" s="11" t="s">
        <v>155</v>
      </c>
      <c r="AV411" s="86" t="s">
        <v>1180</v>
      </c>
      <c r="AX411" s="11" t="s">
        <v>94</v>
      </c>
      <c r="AY411" s="11" t="s">
        <v>60</v>
      </c>
      <c r="AZ411" s="11" t="s">
        <v>685</v>
      </c>
      <c r="BA411" s="11">
        <v>563370660</v>
      </c>
      <c r="BC411" s="12">
        <v>45985.485800831368</v>
      </c>
      <c r="BD411" s="12">
        <v>45985.497661309608</v>
      </c>
      <c r="BE411" s="12">
        <v>45985.497051759477</v>
      </c>
    </row>
    <row r="412" spans="1:58" ht="15" customHeight="1" x14ac:dyDescent="0.3">
      <c r="A412" s="141">
        <v>412</v>
      </c>
      <c r="B412" s="39" t="s">
        <v>1177</v>
      </c>
      <c r="C412" s="95" t="s">
        <v>1177</v>
      </c>
      <c r="D412" s="95" t="s">
        <v>1177</v>
      </c>
      <c r="E412" s="95" t="s">
        <v>1177</v>
      </c>
      <c r="F412" s="95" t="s">
        <v>1177</v>
      </c>
      <c r="G412" s="95" t="s">
        <v>1179</v>
      </c>
      <c r="H412" s="95" t="s">
        <v>1179</v>
      </c>
      <c r="I412" s="99" t="s">
        <v>1179</v>
      </c>
      <c r="J412" s="95" t="s">
        <v>1177</v>
      </c>
      <c r="K412" s="95" t="s">
        <v>1177</v>
      </c>
      <c r="L412" s="95" t="s">
        <v>1177</v>
      </c>
      <c r="M412" s="95" t="s">
        <v>1179</v>
      </c>
      <c r="N412" s="95" t="s">
        <v>1179</v>
      </c>
      <c r="O412" s="95" t="s">
        <v>1177</v>
      </c>
      <c r="P412" s="95" t="s">
        <v>1177</v>
      </c>
      <c r="Q412" s="95" t="s">
        <v>1179</v>
      </c>
      <c r="R412" s="95" t="s">
        <v>1179</v>
      </c>
      <c r="S412" s="95" t="s">
        <v>1179</v>
      </c>
      <c r="T412" s="25" t="s">
        <v>686</v>
      </c>
      <c r="U412" s="102" t="s">
        <v>1229</v>
      </c>
      <c r="V412" s="102" t="s">
        <v>1229</v>
      </c>
      <c r="W412" s="102" t="s">
        <v>1231</v>
      </c>
      <c r="X412" s="102" t="s">
        <v>1231</v>
      </c>
      <c r="Y412" s="103" t="s">
        <v>1233</v>
      </c>
      <c r="AA412" s="104" t="s">
        <v>1246</v>
      </c>
      <c r="AB412" s="105" t="s">
        <v>1229</v>
      </c>
      <c r="AC412" s="105" t="s">
        <v>1229</v>
      </c>
      <c r="AD412" s="18" t="s">
        <v>63</v>
      </c>
      <c r="AI412" s="102" t="s">
        <v>1231</v>
      </c>
      <c r="AJ412" s="95" t="s">
        <v>1231</v>
      </c>
      <c r="AN412" s="7" t="s">
        <v>61</v>
      </c>
      <c r="AQ412" s="103" t="s">
        <v>1229</v>
      </c>
      <c r="AR412" s="103" t="s">
        <v>1229</v>
      </c>
      <c r="AT412" s="15" t="s">
        <v>66</v>
      </c>
      <c r="AU412" s="11" t="s">
        <v>155</v>
      </c>
      <c r="AV412" s="86" t="s">
        <v>1180</v>
      </c>
      <c r="AX412" s="11" t="s">
        <v>94</v>
      </c>
      <c r="AY412" s="11" t="s">
        <v>60</v>
      </c>
      <c r="AZ412" s="11" t="s">
        <v>687</v>
      </c>
      <c r="BA412" s="11">
        <v>689051674</v>
      </c>
      <c r="BC412" s="12">
        <v>45985.478387856179</v>
      </c>
      <c r="BD412" s="12">
        <v>45985.497886492158</v>
      </c>
      <c r="BE412" s="12">
        <v>45985.497755212127</v>
      </c>
    </row>
    <row r="413" spans="1:58" ht="15" customHeight="1" x14ac:dyDescent="0.3">
      <c r="A413" s="141">
        <v>413</v>
      </c>
      <c r="B413" s="39" t="s">
        <v>1177</v>
      </c>
      <c r="C413" s="95" t="s">
        <v>1177</v>
      </c>
      <c r="D413" s="95" t="s">
        <v>1177</v>
      </c>
      <c r="E413" s="95" t="s">
        <v>1177</v>
      </c>
      <c r="F413" s="95" t="s">
        <v>1177</v>
      </c>
      <c r="G413" s="95" t="s">
        <v>1177</v>
      </c>
      <c r="H413" s="95" t="s">
        <v>1177</v>
      </c>
      <c r="I413" s="95" t="s">
        <v>1177</v>
      </c>
      <c r="J413" s="95" t="s">
        <v>1177</v>
      </c>
      <c r="K413" s="95" t="s">
        <v>1177</v>
      </c>
      <c r="L413" s="95" t="s">
        <v>1177</v>
      </c>
      <c r="M413" s="95" t="s">
        <v>1177</v>
      </c>
      <c r="N413" s="95" t="s">
        <v>1177</v>
      </c>
      <c r="O413" s="95" t="s">
        <v>1177</v>
      </c>
      <c r="P413" s="95" t="s">
        <v>1177</v>
      </c>
      <c r="Q413" s="95" t="s">
        <v>1177</v>
      </c>
      <c r="R413" s="95" t="s">
        <v>1177</v>
      </c>
      <c r="S413" s="95" t="s">
        <v>1177</v>
      </c>
      <c r="T413" s="25" t="s">
        <v>350</v>
      </c>
      <c r="U413" s="102" t="s">
        <v>1229</v>
      </c>
      <c r="V413" s="102" t="s">
        <v>1230</v>
      </c>
      <c r="W413" s="102" t="s">
        <v>1231</v>
      </c>
      <c r="X413" s="102" t="s">
        <v>1230</v>
      </c>
      <c r="Y413" s="103" t="s">
        <v>1236</v>
      </c>
      <c r="Z413" s="10" t="s">
        <v>351</v>
      </c>
      <c r="AA413" s="104" t="s">
        <v>1246</v>
      </c>
      <c r="AB413" s="105" t="s">
        <v>1229</v>
      </c>
      <c r="AC413" s="105" t="s">
        <v>1229</v>
      </c>
      <c r="AD413" s="18" t="s">
        <v>63</v>
      </c>
      <c r="AG413" s="19" t="s">
        <v>121</v>
      </c>
      <c r="AH413" s="33" t="s">
        <v>352</v>
      </c>
      <c r="AI413" s="102" t="s">
        <v>1229</v>
      </c>
      <c r="AJ413" s="95" t="s">
        <v>1231</v>
      </c>
      <c r="AK413" s="7" t="s">
        <v>99</v>
      </c>
      <c r="AL413" s="7" t="s">
        <v>80</v>
      </c>
      <c r="AO413" s="37" t="s">
        <v>121</v>
      </c>
      <c r="AP413" s="24" t="s">
        <v>353</v>
      </c>
      <c r="AQ413" s="103" t="s">
        <v>1229</v>
      </c>
      <c r="AR413" s="103" t="s">
        <v>1229</v>
      </c>
      <c r="AS413" s="33" t="s">
        <v>354</v>
      </c>
      <c r="AT413" s="15" t="s">
        <v>66</v>
      </c>
      <c r="AU413" s="11" t="s">
        <v>155</v>
      </c>
      <c r="AV413" s="86" t="s">
        <v>1180</v>
      </c>
      <c r="AX413" s="11" t="s">
        <v>94</v>
      </c>
      <c r="AY413" s="11" t="s">
        <v>60</v>
      </c>
      <c r="AZ413" s="11" t="s">
        <v>355</v>
      </c>
      <c r="BA413" s="11">
        <v>689292405</v>
      </c>
      <c r="BC413" s="12">
        <v>45985.47837812535</v>
      </c>
      <c r="BD413" s="12">
        <v>45985.498972489593</v>
      </c>
      <c r="BE413" s="12">
        <v>45985.498145631143</v>
      </c>
    </row>
    <row r="414" spans="1:58" ht="15" customHeight="1" x14ac:dyDescent="0.3">
      <c r="A414" s="141">
        <v>415</v>
      </c>
      <c r="B414" s="39" t="s">
        <v>1177</v>
      </c>
      <c r="C414" s="95" t="s">
        <v>1177</v>
      </c>
      <c r="D414" s="95" t="s">
        <v>1177</v>
      </c>
      <c r="E414" s="95" t="s">
        <v>1177</v>
      </c>
      <c r="F414" s="95" t="s">
        <v>1177</v>
      </c>
      <c r="G414" s="95" t="s">
        <v>1177</v>
      </c>
      <c r="H414" s="95" t="s">
        <v>1177</v>
      </c>
      <c r="I414" s="95" t="s">
        <v>1177</v>
      </c>
      <c r="J414" s="95" t="s">
        <v>1177</v>
      </c>
      <c r="K414" s="95" t="s">
        <v>1177</v>
      </c>
      <c r="L414" s="95" t="s">
        <v>1177</v>
      </c>
      <c r="M414" s="95" t="s">
        <v>1177</v>
      </c>
      <c r="N414" s="95" t="s">
        <v>1177</v>
      </c>
      <c r="O414" s="95" t="s">
        <v>1178</v>
      </c>
      <c r="P414" s="95" t="s">
        <v>1177</v>
      </c>
      <c r="Q414" s="95" t="s">
        <v>1177</v>
      </c>
      <c r="R414" s="95" t="s">
        <v>1177</v>
      </c>
      <c r="S414" s="95" t="s">
        <v>1177</v>
      </c>
      <c r="T414" s="25" t="s">
        <v>256</v>
      </c>
      <c r="U414" s="102" t="s">
        <v>1229</v>
      </c>
      <c r="V414" s="102" t="s">
        <v>1229</v>
      </c>
      <c r="W414" s="102" t="s">
        <v>1229</v>
      </c>
      <c r="X414" s="102" t="s">
        <v>1231</v>
      </c>
      <c r="Y414" s="103" t="s">
        <v>1233</v>
      </c>
      <c r="Z414" s="10" t="s">
        <v>257</v>
      </c>
      <c r="AA414" s="104" t="s">
        <v>1246</v>
      </c>
      <c r="AB414" s="105" t="s">
        <v>1229</v>
      </c>
      <c r="AC414" s="105" t="s">
        <v>1229</v>
      </c>
      <c r="AD414" s="18" t="s">
        <v>63</v>
      </c>
      <c r="AE414" s="18" t="s">
        <v>73</v>
      </c>
      <c r="AI414" s="102" t="s">
        <v>1230</v>
      </c>
      <c r="AJ414" s="95" t="s">
        <v>1229</v>
      </c>
      <c r="AK414" s="7" t="s">
        <v>99</v>
      </c>
      <c r="AM414" s="36" t="s">
        <v>64</v>
      </c>
      <c r="AQ414" s="103" t="s">
        <v>1231</v>
      </c>
      <c r="AR414" s="103" t="s">
        <v>1231</v>
      </c>
      <c r="AS414" s="33" t="s">
        <v>258</v>
      </c>
      <c r="AT414" s="15" t="s">
        <v>66</v>
      </c>
      <c r="AU414" s="11" t="s">
        <v>155</v>
      </c>
      <c r="AV414" s="86" t="s">
        <v>1180</v>
      </c>
      <c r="AX414" s="11" t="s">
        <v>109</v>
      </c>
      <c r="AY414" s="11" t="s">
        <v>59</v>
      </c>
      <c r="AZ414" s="11" t="s">
        <v>259</v>
      </c>
      <c r="BC414" s="12">
        <v>45985.47443461787</v>
      </c>
      <c r="BD414" s="12">
        <v>45985.499459023747</v>
      </c>
      <c r="BE414" s="12">
        <v>45985.499407908574</v>
      </c>
    </row>
    <row r="415" spans="1:58" ht="15" customHeight="1" x14ac:dyDescent="0.3">
      <c r="A415" s="38">
        <v>416</v>
      </c>
      <c r="B415" s="39" t="s">
        <v>1177</v>
      </c>
      <c r="C415" s="95" t="s">
        <v>1177</v>
      </c>
      <c r="D415" s="95" t="s">
        <v>1177</v>
      </c>
      <c r="E415" s="95" t="s">
        <v>1177</v>
      </c>
      <c r="F415" s="95" t="s">
        <v>1177</v>
      </c>
      <c r="G415" s="95" t="s">
        <v>1177</v>
      </c>
      <c r="H415" s="95" t="s">
        <v>1177</v>
      </c>
      <c r="I415" s="95" t="s">
        <v>1177</v>
      </c>
      <c r="J415" s="95" t="s">
        <v>1177</v>
      </c>
      <c r="K415" s="95" t="s">
        <v>1177</v>
      </c>
      <c r="L415" s="95" t="s">
        <v>1177</v>
      </c>
      <c r="M415" s="95" t="s">
        <v>1177</v>
      </c>
      <c r="N415" s="95" t="s">
        <v>1177</v>
      </c>
      <c r="O415" s="95" t="s">
        <v>1177</v>
      </c>
      <c r="P415" s="95" t="s">
        <v>1177</v>
      </c>
      <c r="Q415" s="95" t="s">
        <v>1177</v>
      </c>
      <c r="R415" s="95" t="s">
        <v>1177</v>
      </c>
      <c r="S415" s="95" t="s">
        <v>1177</v>
      </c>
      <c r="T415" s="40" t="s">
        <v>792</v>
      </c>
      <c r="U415" s="102" t="s">
        <v>1229</v>
      </c>
      <c r="V415" s="102" t="s">
        <v>1229</v>
      </c>
      <c r="W415" s="102" t="s">
        <v>1229</v>
      </c>
      <c r="X415" s="102" t="s">
        <v>1229</v>
      </c>
      <c r="Y415" s="103" t="s">
        <v>1234</v>
      </c>
      <c r="Z415" s="42" t="s">
        <v>793</v>
      </c>
      <c r="AA415" s="104" t="s">
        <v>1245</v>
      </c>
      <c r="AB415" s="105" t="s">
        <v>1229</v>
      </c>
      <c r="AC415" s="105" t="s">
        <v>1232</v>
      </c>
      <c r="AD415" s="43" t="s">
        <v>63</v>
      </c>
      <c r="AE415" s="43" t="s">
        <v>73</v>
      </c>
      <c r="AF415" s="44" t="s">
        <v>79</v>
      </c>
      <c r="AG415" s="44"/>
      <c r="AH415" s="45"/>
      <c r="AI415" s="102" t="s">
        <v>1230</v>
      </c>
      <c r="AJ415" s="95" t="s">
        <v>1229</v>
      </c>
      <c r="AK415" s="39" t="s">
        <v>99</v>
      </c>
      <c r="AL415" s="39" t="s">
        <v>80</v>
      </c>
      <c r="AM415" s="46" t="s">
        <v>64</v>
      </c>
      <c r="AN415" s="39"/>
      <c r="AO415" s="47"/>
      <c r="AP415" s="80"/>
      <c r="AQ415" s="103" t="s">
        <v>1229</v>
      </c>
      <c r="AR415" s="103" t="s">
        <v>1229</v>
      </c>
      <c r="AS415" s="45" t="s">
        <v>794</v>
      </c>
      <c r="AT415" s="49" t="s">
        <v>76</v>
      </c>
      <c r="AU415" s="48" t="s">
        <v>155</v>
      </c>
      <c r="AV415" s="86" t="s">
        <v>1180</v>
      </c>
      <c r="AW415" s="55"/>
      <c r="AX415" s="48" t="s">
        <v>251</v>
      </c>
      <c r="AY415" s="48" t="s">
        <v>60</v>
      </c>
      <c r="AZ415" s="48" t="s">
        <v>795</v>
      </c>
      <c r="BA415" s="48">
        <v>51903629</v>
      </c>
      <c r="BB415" s="48"/>
      <c r="BC415" s="50">
        <v>45985.513713420383</v>
      </c>
      <c r="BD415" s="50">
        <v>45985.520909218008</v>
      </c>
      <c r="BE415" s="50">
        <v>45985.520834175077</v>
      </c>
      <c r="BF415" s="48"/>
    </row>
    <row r="416" spans="1:58" s="48" customFormat="1" ht="15" customHeight="1" x14ac:dyDescent="0.3">
      <c r="A416" s="38">
        <v>418</v>
      </c>
      <c r="B416" s="39" t="s">
        <v>1177</v>
      </c>
      <c r="C416" s="95" t="s">
        <v>1177</v>
      </c>
      <c r="D416" s="95" t="s">
        <v>1177</v>
      </c>
      <c r="E416" s="95" t="s">
        <v>1177</v>
      </c>
      <c r="F416" s="95" t="s">
        <v>1177</v>
      </c>
      <c r="G416" s="95" t="s">
        <v>1177</v>
      </c>
      <c r="H416" s="95" t="s">
        <v>1177</v>
      </c>
      <c r="I416" s="95" t="s">
        <v>1177</v>
      </c>
      <c r="J416" s="95" t="s">
        <v>1177</v>
      </c>
      <c r="K416" s="95" t="s">
        <v>1177</v>
      </c>
      <c r="L416" s="95" t="s">
        <v>1177</v>
      </c>
      <c r="M416" s="95" t="s">
        <v>1177</v>
      </c>
      <c r="N416" s="95" t="s">
        <v>1177</v>
      </c>
      <c r="O416" s="95" t="s">
        <v>1177</v>
      </c>
      <c r="P416" s="95" t="s">
        <v>1177</v>
      </c>
      <c r="Q416" s="95" t="s">
        <v>1193</v>
      </c>
      <c r="R416" s="95" t="s">
        <v>1177</v>
      </c>
      <c r="S416" s="95" t="s">
        <v>1177</v>
      </c>
      <c r="T416" s="40"/>
      <c r="U416" s="102" t="s">
        <v>1229</v>
      </c>
      <c r="V416" s="102" t="s">
        <v>1229</v>
      </c>
      <c r="W416" s="102" t="s">
        <v>1229</v>
      </c>
      <c r="X416" s="102" t="s">
        <v>1231</v>
      </c>
      <c r="Y416" s="103" t="s">
        <v>1235</v>
      </c>
      <c r="Z416" s="42"/>
      <c r="AA416" s="104" t="s">
        <v>1244</v>
      </c>
      <c r="AB416" s="105" t="s">
        <v>1229</v>
      </c>
      <c r="AC416" s="105" t="s">
        <v>1229</v>
      </c>
      <c r="AD416" s="43" t="s">
        <v>63</v>
      </c>
      <c r="AE416" s="43" t="s">
        <v>73</v>
      </c>
      <c r="AF416" s="44" t="s">
        <v>79</v>
      </c>
      <c r="AG416" s="44"/>
      <c r="AH416" s="45"/>
      <c r="AI416" s="102" t="s">
        <v>1229</v>
      </c>
      <c r="AJ416" s="95" t="s">
        <v>1231</v>
      </c>
      <c r="AK416" s="39"/>
      <c r="AL416" s="39"/>
      <c r="AM416" s="46"/>
      <c r="AN416" s="39"/>
      <c r="AO416" s="47" t="s">
        <v>121</v>
      </c>
      <c r="AP416" s="80" t="s">
        <v>153</v>
      </c>
      <c r="AQ416" s="103" t="s">
        <v>1229</v>
      </c>
      <c r="AR416" s="103" t="s">
        <v>1229</v>
      </c>
      <c r="AS416" s="45"/>
      <c r="AT416" s="49" t="s">
        <v>76</v>
      </c>
      <c r="AU416" s="48" t="s">
        <v>139</v>
      </c>
      <c r="AV416" s="86" t="s">
        <v>1184</v>
      </c>
      <c r="AW416" s="55"/>
      <c r="AX416" s="48" t="s">
        <v>94</v>
      </c>
      <c r="AY416" s="48" t="s">
        <v>60</v>
      </c>
      <c r="AZ416" s="48" t="s">
        <v>154</v>
      </c>
      <c r="BA416" s="48">
        <v>866284982</v>
      </c>
      <c r="BC416" s="50">
        <v>45985.585167472753</v>
      </c>
      <c r="BD416" s="50">
        <v>45985.590213601303</v>
      </c>
      <c r="BE416" s="50">
        <v>45985.590119600427</v>
      </c>
    </row>
    <row r="417" spans="1:58" s="48" customFormat="1" ht="15" customHeight="1" x14ac:dyDescent="0.3">
      <c r="A417" s="141">
        <v>419</v>
      </c>
      <c r="B417" s="39" t="s">
        <v>1177</v>
      </c>
      <c r="C417" s="95" t="s">
        <v>1177</v>
      </c>
      <c r="D417" s="95" t="s">
        <v>1177</v>
      </c>
      <c r="E417" s="95" t="s">
        <v>1177</v>
      </c>
      <c r="F417" s="95" t="s">
        <v>1177</v>
      </c>
      <c r="G417" s="95" t="s">
        <v>1177</v>
      </c>
      <c r="H417" s="95" t="s">
        <v>1177</v>
      </c>
      <c r="I417" s="95" t="s">
        <v>1177</v>
      </c>
      <c r="J417" s="95" t="s">
        <v>1177</v>
      </c>
      <c r="K417" s="95" t="s">
        <v>1177</v>
      </c>
      <c r="L417" s="95" t="s">
        <v>1177</v>
      </c>
      <c r="M417" s="95" t="s">
        <v>1177</v>
      </c>
      <c r="N417" s="95" t="s">
        <v>1177</v>
      </c>
      <c r="O417" s="95" t="s">
        <v>1177</v>
      </c>
      <c r="P417" s="95" t="s">
        <v>1177</v>
      </c>
      <c r="Q417" s="95" t="s">
        <v>1177</v>
      </c>
      <c r="R417" s="95" t="s">
        <v>1177</v>
      </c>
      <c r="S417" s="95" t="s">
        <v>1177</v>
      </c>
      <c r="T417" s="25"/>
      <c r="U417" s="102" t="s">
        <v>1229</v>
      </c>
      <c r="V417" s="102" t="s">
        <v>1229</v>
      </c>
      <c r="W417" s="102" t="s">
        <v>1229</v>
      </c>
      <c r="X417" s="102" t="s">
        <v>1229</v>
      </c>
      <c r="Y417" s="103" t="s">
        <v>1236</v>
      </c>
      <c r="Z417" s="10"/>
      <c r="AA417" s="104" t="s">
        <v>1243</v>
      </c>
      <c r="AB417" s="105" t="s">
        <v>1229</v>
      </c>
      <c r="AC417" s="105" t="s">
        <v>1229</v>
      </c>
      <c r="AD417" s="18"/>
      <c r="AE417" s="18"/>
      <c r="AF417" s="19" t="s">
        <v>79</v>
      </c>
      <c r="AG417" s="19"/>
      <c r="AH417" s="33"/>
      <c r="AI417" s="102" t="s">
        <v>1229</v>
      </c>
      <c r="AJ417" s="95" t="s">
        <v>1229</v>
      </c>
      <c r="AK417" s="7" t="s">
        <v>99</v>
      </c>
      <c r="AL417" s="7"/>
      <c r="AM417" s="36"/>
      <c r="AN417" s="7"/>
      <c r="AO417" s="37"/>
      <c r="AP417" s="24"/>
      <c r="AQ417" s="103" t="s">
        <v>1229</v>
      </c>
      <c r="AR417" s="103" t="s">
        <v>1229</v>
      </c>
      <c r="AS417" s="33"/>
      <c r="AT417" s="15" t="s">
        <v>66</v>
      </c>
      <c r="AU417" s="11" t="s">
        <v>155</v>
      </c>
      <c r="AV417" s="86" t="s">
        <v>1180</v>
      </c>
      <c r="AW417" s="14"/>
      <c r="AX417" s="11" t="s">
        <v>94</v>
      </c>
      <c r="AY417" s="11" t="s">
        <v>60</v>
      </c>
      <c r="AZ417" s="11" t="s">
        <v>689</v>
      </c>
      <c r="BA417" s="11">
        <v>690553164</v>
      </c>
      <c r="BB417" s="11"/>
      <c r="BC417" s="12">
        <v>45985.606515566527</v>
      </c>
      <c r="BD417" s="12">
        <v>45985.611304048682</v>
      </c>
      <c r="BE417" s="12">
        <v>45985.611244987667</v>
      </c>
      <c r="BF417" s="11"/>
    </row>
    <row r="418" spans="1:58" s="48" customFormat="1" ht="15" customHeight="1" x14ac:dyDescent="0.3">
      <c r="A418" s="141">
        <v>420</v>
      </c>
      <c r="B418" s="95" t="s">
        <v>1177</v>
      </c>
      <c r="C418" s="95" t="s">
        <v>1177</v>
      </c>
      <c r="D418" s="95" t="s">
        <v>1179</v>
      </c>
      <c r="E418" s="95" t="s">
        <v>1179</v>
      </c>
      <c r="F418" s="95" t="s">
        <v>1179</v>
      </c>
      <c r="G418" s="95" t="s">
        <v>1177</v>
      </c>
      <c r="H418" s="95" t="s">
        <v>1177</v>
      </c>
      <c r="I418" s="95" t="s">
        <v>1177</v>
      </c>
      <c r="J418" s="95" t="s">
        <v>1177</v>
      </c>
      <c r="K418" s="95" t="s">
        <v>1177</v>
      </c>
      <c r="L418" s="95" t="s">
        <v>1177</v>
      </c>
      <c r="M418" s="95" t="s">
        <v>1177</v>
      </c>
      <c r="N418" s="95" t="s">
        <v>1177</v>
      </c>
      <c r="O418" s="95" t="s">
        <v>1177</v>
      </c>
      <c r="P418" s="95" t="s">
        <v>1177</v>
      </c>
      <c r="Q418" s="95" t="s">
        <v>1177</v>
      </c>
      <c r="R418" s="95" t="s">
        <v>1177</v>
      </c>
      <c r="S418" s="95" t="s">
        <v>1177</v>
      </c>
      <c r="T418" s="25"/>
      <c r="U418" s="102" t="s">
        <v>1229</v>
      </c>
      <c r="V418" s="102" t="s">
        <v>1231</v>
      </c>
      <c r="W418" s="102" t="s">
        <v>1229</v>
      </c>
      <c r="X418" s="102" t="s">
        <v>1231</v>
      </c>
      <c r="Y418" s="103" t="s">
        <v>1234</v>
      </c>
      <c r="Z418" s="10"/>
      <c r="AA418" s="104" t="s">
        <v>1244</v>
      </c>
      <c r="AB418" s="105" t="s">
        <v>1229</v>
      </c>
      <c r="AC418" s="105" t="s">
        <v>1231</v>
      </c>
      <c r="AD418" s="18" t="s">
        <v>63</v>
      </c>
      <c r="AE418" s="18"/>
      <c r="AF418" s="19"/>
      <c r="AG418" s="19"/>
      <c r="AH418" s="33"/>
      <c r="AI418" s="102" t="s">
        <v>1231</v>
      </c>
      <c r="AJ418" s="95" t="s">
        <v>1229</v>
      </c>
      <c r="AK418" s="7" t="s">
        <v>99</v>
      </c>
      <c r="AL418" s="7"/>
      <c r="AM418" s="36"/>
      <c r="AN418" s="7"/>
      <c r="AO418" s="37"/>
      <c r="AP418" s="24"/>
      <c r="AQ418" s="103" t="s">
        <v>1231</v>
      </c>
      <c r="AR418" s="103" t="s">
        <v>1229</v>
      </c>
      <c r="AS418" s="33"/>
      <c r="AT418" s="15" t="s">
        <v>66</v>
      </c>
      <c r="AU418" s="11" t="s">
        <v>155</v>
      </c>
      <c r="AV418" s="86" t="s">
        <v>1180</v>
      </c>
      <c r="AW418" s="14"/>
      <c r="AX418" s="11" t="s">
        <v>94</v>
      </c>
      <c r="AY418" s="11" t="s">
        <v>60</v>
      </c>
      <c r="AZ418" s="11" t="s">
        <v>690</v>
      </c>
      <c r="BA418" s="11">
        <v>175174680</v>
      </c>
      <c r="BB418" s="11"/>
      <c r="BC418" s="12">
        <v>45985.604706508289</v>
      </c>
      <c r="BD418" s="12">
        <v>45985.612040706379</v>
      </c>
      <c r="BE418" s="12">
        <v>45985.611585364393</v>
      </c>
      <c r="BF418" s="11"/>
    </row>
    <row r="419" spans="1:58" s="48" customFormat="1" ht="15" customHeight="1" x14ac:dyDescent="0.3">
      <c r="A419" s="141">
        <v>421</v>
      </c>
      <c r="B419" s="39" t="s">
        <v>1177</v>
      </c>
      <c r="C419" s="95" t="s">
        <v>1177</v>
      </c>
      <c r="D419" s="95" t="s">
        <v>1177</v>
      </c>
      <c r="E419" s="95" t="s">
        <v>1177</v>
      </c>
      <c r="F419" s="95" t="s">
        <v>1177</v>
      </c>
      <c r="G419" s="95" t="s">
        <v>1177</v>
      </c>
      <c r="H419" s="95" t="s">
        <v>1177</v>
      </c>
      <c r="I419" s="95" t="s">
        <v>1177</v>
      </c>
      <c r="J419" s="95" t="s">
        <v>1177</v>
      </c>
      <c r="K419" s="95" t="s">
        <v>1177</v>
      </c>
      <c r="L419" s="95" t="s">
        <v>1177</v>
      </c>
      <c r="M419" s="95" t="s">
        <v>1177</v>
      </c>
      <c r="N419" s="95" t="s">
        <v>1179</v>
      </c>
      <c r="O419" s="95" t="s">
        <v>1179</v>
      </c>
      <c r="P419" s="95" t="s">
        <v>1179</v>
      </c>
      <c r="Q419" s="95" t="s">
        <v>1177</v>
      </c>
      <c r="R419" s="95" t="s">
        <v>1177</v>
      </c>
      <c r="S419" s="95" t="s">
        <v>1177</v>
      </c>
      <c r="T419" s="25"/>
      <c r="U419" s="102" t="s">
        <v>1229</v>
      </c>
      <c r="V419" s="102" t="s">
        <v>1231</v>
      </c>
      <c r="W419" s="102" t="s">
        <v>1229</v>
      </c>
      <c r="X419" s="102" t="s">
        <v>1231</v>
      </c>
      <c r="Y419" s="103" t="s">
        <v>1236</v>
      </c>
      <c r="Z419" s="10"/>
      <c r="AA419" s="104" t="s">
        <v>1245</v>
      </c>
      <c r="AB419" s="105" t="s">
        <v>1229</v>
      </c>
      <c r="AC419" s="105" t="s">
        <v>1229</v>
      </c>
      <c r="AD419" s="18"/>
      <c r="AE419" s="18" t="s">
        <v>73</v>
      </c>
      <c r="AF419" s="19"/>
      <c r="AG419" s="19"/>
      <c r="AH419" s="33"/>
      <c r="AI419" s="102" t="s">
        <v>1229</v>
      </c>
      <c r="AJ419" s="95" t="s">
        <v>1231</v>
      </c>
      <c r="AK419" s="7" t="s">
        <v>99</v>
      </c>
      <c r="AL419" s="7" t="s">
        <v>80</v>
      </c>
      <c r="AM419" s="36"/>
      <c r="AN419" s="7" t="s">
        <v>61</v>
      </c>
      <c r="AO419" s="37"/>
      <c r="AP419" s="24"/>
      <c r="AQ419" s="103" t="s">
        <v>1229</v>
      </c>
      <c r="AR419" s="103" t="s">
        <v>1230</v>
      </c>
      <c r="AS419" s="33"/>
      <c r="AT419" s="15" t="s">
        <v>66</v>
      </c>
      <c r="AU419" s="11" t="s">
        <v>155</v>
      </c>
      <c r="AV419" s="86" t="s">
        <v>1180</v>
      </c>
      <c r="AW419" s="14"/>
      <c r="AX419" s="11" t="s">
        <v>94</v>
      </c>
      <c r="AY419" s="11" t="s">
        <v>59</v>
      </c>
      <c r="AZ419" s="11" t="s">
        <v>691</v>
      </c>
      <c r="BA419" s="11"/>
      <c r="BB419" s="11"/>
      <c r="BC419" s="12">
        <v>45985.606378227851</v>
      </c>
      <c r="BD419" s="12">
        <v>45985.612897439663</v>
      </c>
      <c r="BE419" s="12">
        <v>45985.612797510177</v>
      </c>
      <c r="BF419" s="11"/>
    </row>
    <row r="420" spans="1:58" s="48" customFormat="1" ht="15" customHeight="1" x14ac:dyDescent="0.3">
      <c r="A420" s="141">
        <v>422</v>
      </c>
      <c r="B420" s="39" t="s">
        <v>1177</v>
      </c>
      <c r="C420" s="95" t="s">
        <v>1177</v>
      </c>
      <c r="D420" s="95" t="s">
        <v>1177</v>
      </c>
      <c r="E420" s="95" t="s">
        <v>1177</v>
      </c>
      <c r="F420" s="95" t="s">
        <v>1177</v>
      </c>
      <c r="G420" s="95" t="s">
        <v>1177</v>
      </c>
      <c r="H420" s="95" t="s">
        <v>1177</v>
      </c>
      <c r="I420" s="99" t="s">
        <v>1179</v>
      </c>
      <c r="J420" s="95" t="s">
        <v>1177</v>
      </c>
      <c r="K420" s="95" t="s">
        <v>1177</v>
      </c>
      <c r="L420" s="95" t="s">
        <v>1177</v>
      </c>
      <c r="M420" s="95" t="s">
        <v>1177</v>
      </c>
      <c r="N420" s="95" t="s">
        <v>1177</v>
      </c>
      <c r="O420" s="95" t="s">
        <v>1177</v>
      </c>
      <c r="P420" s="95" t="s">
        <v>1177</v>
      </c>
      <c r="Q420" s="95" t="s">
        <v>1177</v>
      </c>
      <c r="R420" s="95" t="s">
        <v>1177</v>
      </c>
      <c r="S420" s="95" t="s">
        <v>1177</v>
      </c>
      <c r="T420" s="25"/>
      <c r="U420" s="102" t="s">
        <v>1229</v>
      </c>
      <c r="V420" s="102" t="s">
        <v>1231</v>
      </c>
      <c r="W420" s="102" t="s">
        <v>1229</v>
      </c>
      <c r="X420" s="102" t="s">
        <v>1229</v>
      </c>
      <c r="Y420" s="103" t="s">
        <v>1236</v>
      </c>
      <c r="Z420" s="21" t="s">
        <v>104</v>
      </c>
      <c r="AA420" s="104" t="s">
        <v>1247</v>
      </c>
      <c r="AB420" s="105" t="s">
        <v>1229</v>
      </c>
      <c r="AC420" s="105" t="s">
        <v>1229</v>
      </c>
      <c r="AD420" s="18"/>
      <c r="AE420" s="18" t="s">
        <v>73</v>
      </c>
      <c r="AF420" s="19"/>
      <c r="AG420" s="19"/>
      <c r="AH420" s="33"/>
      <c r="AI420" s="102" t="s">
        <v>1229</v>
      </c>
      <c r="AJ420" s="95" t="s">
        <v>1229</v>
      </c>
      <c r="AK420" s="7"/>
      <c r="AL420" s="7"/>
      <c r="AM420" s="36"/>
      <c r="AN420" s="7" t="s">
        <v>61</v>
      </c>
      <c r="AO420" s="37"/>
      <c r="AP420" s="24"/>
      <c r="AQ420" s="103" t="s">
        <v>1229</v>
      </c>
      <c r="AR420" s="103" t="s">
        <v>1229</v>
      </c>
      <c r="AS420" s="83" t="s">
        <v>104</v>
      </c>
      <c r="AT420" s="15" t="s">
        <v>66</v>
      </c>
      <c r="AU420" s="11" t="s">
        <v>155</v>
      </c>
      <c r="AV420" s="86" t="s">
        <v>1180</v>
      </c>
      <c r="AW420" s="14"/>
      <c r="AX420" s="11" t="s">
        <v>94</v>
      </c>
      <c r="AY420" s="11" t="s">
        <v>59</v>
      </c>
      <c r="AZ420" s="11" t="s">
        <v>294</v>
      </c>
      <c r="BA420" s="11"/>
      <c r="BB420" s="11"/>
      <c r="BC420" s="12">
        <v>45985.605316665627</v>
      </c>
      <c r="BD420" s="12">
        <v>45985.613014502524</v>
      </c>
      <c r="BE420" s="12">
        <v>45985.612736350231</v>
      </c>
      <c r="BF420" s="11"/>
    </row>
    <row r="421" spans="1:58" s="48" customFormat="1" ht="15" customHeight="1" x14ac:dyDescent="0.3">
      <c r="A421" s="141">
        <v>423</v>
      </c>
      <c r="B421" s="39" t="s">
        <v>1177</v>
      </c>
      <c r="C421" s="39" t="s">
        <v>1178</v>
      </c>
      <c r="D421" s="95" t="s">
        <v>1178</v>
      </c>
      <c r="E421" s="95" t="s">
        <v>1178</v>
      </c>
      <c r="F421" s="95" t="s">
        <v>1178</v>
      </c>
      <c r="G421" s="95" t="s">
        <v>1177</v>
      </c>
      <c r="H421" s="95" t="s">
        <v>1178</v>
      </c>
      <c r="I421" s="95" t="s">
        <v>1177</v>
      </c>
      <c r="J421" s="95" t="s">
        <v>1178</v>
      </c>
      <c r="K421" s="95" t="s">
        <v>1177</v>
      </c>
      <c r="L421" s="95" t="s">
        <v>1177</v>
      </c>
      <c r="M421" s="95" t="s">
        <v>1177</v>
      </c>
      <c r="N421" s="95" t="s">
        <v>1178</v>
      </c>
      <c r="O421" s="95" t="s">
        <v>1177</v>
      </c>
      <c r="P421" s="95" t="s">
        <v>1177</v>
      </c>
      <c r="Q421" s="95" t="s">
        <v>1177</v>
      </c>
      <c r="R421" s="95" t="s">
        <v>1177</v>
      </c>
      <c r="S421" s="95" t="s">
        <v>1177</v>
      </c>
      <c r="T421" s="25" t="s">
        <v>315</v>
      </c>
      <c r="U421" s="102" t="s">
        <v>1229</v>
      </c>
      <c r="V421" s="102" t="s">
        <v>1230</v>
      </c>
      <c r="W421" s="102" t="s">
        <v>1232</v>
      </c>
      <c r="X421" s="102" t="s">
        <v>1230</v>
      </c>
      <c r="Y421" s="103" t="s">
        <v>1235</v>
      </c>
      <c r="Z421" s="21" t="s">
        <v>316</v>
      </c>
      <c r="AA421" s="104" t="s">
        <v>1243</v>
      </c>
      <c r="AB421" s="105" t="s">
        <v>1232</v>
      </c>
      <c r="AC421" s="105" t="s">
        <v>1229</v>
      </c>
      <c r="AD421" s="18"/>
      <c r="AE421" s="18" t="s">
        <v>73</v>
      </c>
      <c r="AF421" s="19"/>
      <c r="AG421" s="19"/>
      <c r="AH421" s="35" t="s">
        <v>316</v>
      </c>
      <c r="AI421" s="102" t="s">
        <v>1229</v>
      </c>
      <c r="AJ421" s="95" t="s">
        <v>1229</v>
      </c>
      <c r="AK421" s="7"/>
      <c r="AL421" s="7" t="s">
        <v>80</v>
      </c>
      <c r="AM421" s="36"/>
      <c r="AN421" s="7"/>
      <c r="AO421" s="37"/>
      <c r="AP421" s="24"/>
      <c r="AQ421" s="103" t="s">
        <v>1230</v>
      </c>
      <c r="AR421" s="103" t="s">
        <v>1229</v>
      </c>
      <c r="AS421" s="83" t="s">
        <v>317</v>
      </c>
      <c r="AT421" s="15" t="s">
        <v>66</v>
      </c>
      <c r="AU421" s="11" t="s">
        <v>155</v>
      </c>
      <c r="AV421" s="86" t="s">
        <v>1180</v>
      </c>
      <c r="AW421" s="14"/>
      <c r="AX421" s="11" t="s">
        <v>94</v>
      </c>
      <c r="AY421" s="11" t="s">
        <v>59</v>
      </c>
      <c r="AZ421" s="11" t="s">
        <v>318</v>
      </c>
      <c r="BA421" s="11"/>
      <c r="BB421" s="11"/>
      <c r="BC421" s="12">
        <v>45985.605353497012</v>
      </c>
      <c r="BD421" s="12">
        <v>45985.615189053133</v>
      </c>
      <c r="BE421" s="12">
        <v>45985.615148013203</v>
      </c>
      <c r="BF421" s="11"/>
    </row>
    <row r="422" spans="1:58" s="48" customFormat="1" ht="15" customHeight="1" x14ac:dyDescent="0.3">
      <c r="A422" s="141">
        <v>424</v>
      </c>
      <c r="B422" s="39" t="s">
        <v>1177</v>
      </c>
      <c r="C422" s="95" t="s">
        <v>1177</v>
      </c>
      <c r="D422" s="95" t="s">
        <v>1177</v>
      </c>
      <c r="E422" s="95" t="s">
        <v>1177</v>
      </c>
      <c r="F422" s="95" t="s">
        <v>1178</v>
      </c>
      <c r="G422" s="95" t="s">
        <v>1179</v>
      </c>
      <c r="H422" s="95" t="s">
        <v>1179</v>
      </c>
      <c r="I422" s="99" t="s">
        <v>1179</v>
      </c>
      <c r="J422" s="95" t="s">
        <v>1178</v>
      </c>
      <c r="K422" s="95" t="s">
        <v>1177</v>
      </c>
      <c r="L422" s="95" t="s">
        <v>1178</v>
      </c>
      <c r="M422" s="95" t="s">
        <v>1178</v>
      </c>
      <c r="N422" s="95" t="s">
        <v>1177</v>
      </c>
      <c r="O422" s="95" t="s">
        <v>1177</v>
      </c>
      <c r="P422" s="95" t="s">
        <v>1179</v>
      </c>
      <c r="Q422" s="95" t="s">
        <v>1178</v>
      </c>
      <c r="R422" s="95" t="s">
        <v>1179</v>
      </c>
      <c r="S422" s="95" t="s">
        <v>1177</v>
      </c>
      <c r="T422" s="25"/>
      <c r="U422" s="102" t="s">
        <v>1229</v>
      </c>
      <c r="V422" s="102" t="s">
        <v>1229</v>
      </c>
      <c r="W422" s="102" t="s">
        <v>1231</v>
      </c>
      <c r="X422" s="102" t="s">
        <v>1230</v>
      </c>
      <c r="Y422" s="103" t="s">
        <v>1235</v>
      </c>
      <c r="Z422" s="10"/>
      <c r="AA422" s="104" t="s">
        <v>1246</v>
      </c>
      <c r="AB422" s="105" t="s">
        <v>1229</v>
      </c>
      <c r="AC422" s="105" t="s">
        <v>1229</v>
      </c>
      <c r="AD422" s="18" t="s">
        <v>63</v>
      </c>
      <c r="AE422" s="18"/>
      <c r="AF422" s="19"/>
      <c r="AG422" s="19"/>
      <c r="AH422" s="34" t="s">
        <v>196</v>
      </c>
      <c r="AI422" s="102" t="s">
        <v>1229</v>
      </c>
      <c r="AJ422" s="95" t="s">
        <v>1230</v>
      </c>
      <c r="AK422" s="7" t="s">
        <v>99</v>
      </c>
      <c r="AL422" s="7" t="s">
        <v>80</v>
      </c>
      <c r="AM422" s="36" t="s">
        <v>64</v>
      </c>
      <c r="AN422" s="7"/>
      <c r="AO422" s="37" t="s">
        <v>121</v>
      </c>
      <c r="AP422" s="24" t="s">
        <v>197</v>
      </c>
      <c r="AQ422" s="103" t="s">
        <v>1229</v>
      </c>
      <c r="AR422" s="103" t="s">
        <v>1230</v>
      </c>
      <c r="AS422" s="83" t="s">
        <v>198</v>
      </c>
      <c r="AT422" s="15" t="s">
        <v>66</v>
      </c>
      <c r="AU422" s="11" t="s">
        <v>155</v>
      </c>
      <c r="AV422" s="86" t="s">
        <v>1180</v>
      </c>
      <c r="AW422" s="14"/>
      <c r="AX422" s="11" t="s">
        <v>94</v>
      </c>
      <c r="AY422" s="11" t="s">
        <v>59</v>
      </c>
      <c r="AZ422" s="11" t="s">
        <v>199</v>
      </c>
      <c r="BA422" s="11"/>
      <c r="BB422" s="11"/>
      <c r="BC422" s="12">
        <v>45985.604817477753</v>
      </c>
      <c r="BD422" s="12">
        <v>45985.615518886247</v>
      </c>
      <c r="BE422" s="12">
        <v>45985.61534649774</v>
      </c>
      <c r="BF422" s="11"/>
    </row>
    <row r="423" spans="1:58" s="48" customFormat="1" ht="15" customHeight="1" x14ac:dyDescent="0.3">
      <c r="A423" s="141">
        <v>425</v>
      </c>
      <c r="B423" s="39" t="s">
        <v>1177</v>
      </c>
      <c r="C423" s="95" t="s">
        <v>1177</v>
      </c>
      <c r="D423" s="95" t="s">
        <v>1177</v>
      </c>
      <c r="E423" s="95" t="s">
        <v>1177</v>
      </c>
      <c r="F423" s="95" t="s">
        <v>1178</v>
      </c>
      <c r="G423" s="95" t="s">
        <v>1179</v>
      </c>
      <c r="H423" s="95" t="s">
        <v>1177</v>
      </c>
      <c r="I423" s="99" t="s">
        <v>1179</v>
      </c>
      <c r="J423" s="95" t="s">
        <v>1177</v>
      </c>
      <c r="K423" s="95" t="s">
        <v>1177</v>
      </c>
      <c r="L423" s="95" t="s">
        <v>1177</v>
      </c>
      <c r="M423" s="95" t="s">
        <v>1177</v>
      </c>
      <c r="N423" s="95" t="s">
        <v>1177</v>
      </c>
      <c r="O423" s="95" t="s">
        <v>1177</v>
      </c>
      <c r="P423" s="95" t="s">
        <v>1177</v>
      </c>
      <c r="Q423" s="95" t="s">
        <v>1177</v>
      </c>
      <c r="R423" s="95" t="s">
        <v>1179</v>
      </c>
      <c r="S423" s="95" t="s">
        <v>1178</v>
      </c>
      <c r="T423" s="25" t="s">
        <v>692</v>
      </c>
      <c r="U423" s="102" t="s">
        <v>1230</v>
      </c>
      <c r="V423" s="102" t="s">
        <v>1229</v>
      </c>
      <c r="W423" s="102" t="s">
        <v>1229</v>
      </c>
      <c r="X423" s="102" t="s">
        <v>1229</v>
      </c>
      <c r="Y423" s="103" t="s">
        <v>1236</v>
      </c>
      <c r="Z423" s="21" t="s">
        <v>693</v>
      </c>
      <c r="AA423" s="104" t="s">
        <v>1243</v>
      </c>
      <c r="AB423" s="105" t="s">
        <v>1229</v>
      </c>
      <c r="AC423" s="105" t="s">
        <v>1229</v>
      </c>
      <c r="AD423" s="18" t="s">
        <v>63</v>
      </c>
      <c r="AE423" s="18"/>
      <c r="AF423" s="19"/>
      <c r="AG423" s="19"/>
      <c r="AH423" s="33" t="s">
        <v>694</v>
      </c>
      <c r="AI423" s="102" t="s">
        <v>1229</v>
      </c>
      <c r="AJ423" s="95" t="s">
        <v>1229</v>
      </c>
      <c r="AK423" s="7"/>
      <c r="AL423" s="7"/>
      <c r="AM423" s="36" t="s">
        <v>64</v>
      </c>
      <c r="AN423" s="7"/>
      <c r="AO423" s="37"/>
      <c r="AP423" s="24" t="s">
        <v>695</v>
      </c>
      <c r="AQ423" s="103" t="s">
        <v>1229</v>
      </c>
      <c r="AR423" s="103" t="s">
        <v>1230</v>
      </c>
      <c r="AS423" s="83"/>
      <c r="AT423" s="15" t="s">
        <v>66</v>
      </c>
      <c r="AU423" s="11" t="s">
        <v>155</v>
      </c>
      <c r="AV423" s="86" t="s">
        <v>1180</v>
      </c>
      <c r="AW423" s="14"/>
      <c r="AX423" s="11" t="s">
        <v>109</v>
      </c>
      <c r="AY423" s="11" t="s">
        <v>59</v>
      </c>
      <c r="AZ423" s="11" t="s">
        <v>696</v>
      </c>
      <c r="BA423" s="11"/>
      <c r="BB423" s="11"/>
      <c r="BC423" s="12">
        <v>45985.605085554816</v>
      </c>
      <c r="BD423" s="12">
        <v>45985.615812161508</v>
      </c>
      <c r="BE423" s="12">
        <v>45985.615640008997</v>
      </c>
      <c r="BF423" s="11"/>
    </row>
    <row r="424" spans="1:58" s="48" customFormat="1" ht="15" customHeight="1" x14ac:dyDescent="0.3">
      <c r="A424" s="141">
        <v>426</v>
      </c>
      <c r="B424" s="39" t="s">
        <v>1177</v>
      </c>
      <c r="C424" s="95" t="s">
        <v>1177</v>
      </c>
      <c r="D424" s="95" t="s">
        <v>1177</v>
      </c>
      <c r="E424" s="95" t="s">
        <v>1177</v>
      </c>
      <c r="F424" s="95" t="s">
        <v>1177</v>
      </c>
      <c r="G424" s="95" t="s">
        <v>1177</v>
      </c>
      <c r="H424" s="95" t="s">
        <v>1177</v>
      </c>
      <c r="I424" s="95" t="s">
        <v>1177</v>
      </c>
      <c r="J424" s="95" t="s">
        <v>1177</v>
      </c>
      <c r="K424" s="95" t="s">
        <v>1177</v>
      </c>
      <c r="L424" s="95" t="s">
        <v>1179</v>
      </c>
      <c r="M424" s="95" t="s">
        <v>1178</v>
      </c>
      <c r="N424" s="95" t="s">
        <v>1177</v>
      </c>
      <c r="O424" s="95" t="s">
        <v>1177</v>
      </c>
      <c r="P424" s="95" t="s">
        <v>1177</v>
      </c>
      <c r="Q424" s="95" t="s">
        <v>1177</v>
      </c>
      <c r="R424" s="95" t="s">
        <v>1179</v>
      </c>
      <c r="S424" s="95" t="s">
        <v>1177</v>
      </c>
      <c r="T424" s="25" t="s">
        <v>329</v>
      </c>
      <c r="U424" s="102" t="s">
        <v>1229</v>
      </c>
      <c r="V424" s="102" t="s">
        <v>1231</v>
      </c>
      <c r="W424" s="102" t="s">
        <v>1231</v>
      </c>
      <c r="X424" s="102" t="s">
        <v>1231</v>
      </c>
      <c r="Y424" s="103" t="s">
        <v>1233</v>
      </c>
      <c r="Z424" s="29" t="s">
        <v>330</v>
      </c>
      <c r="AA424" s="104" t="s">
        <v>1243</v>
      </c>
      <c r="AB424" s="105" t="s">
        <v>1231</v>
      </c>
      <c r="AC424" s="105" t="s">
        <v>1229</v>
      </c>
      <c r="AD424" s="18" t="s">
        <v>63</v>
      </c>
      <c r="AE424" s="18" t="s">
        <v>73</v>
      </c>
      <c r="AF424" s="19"/>
      <c r="AG424" s="19"/>
      <c r="AH424" s="33"/>
      <c r="AI424" s="102" t="s">
        <v>1229</v>
      </c>
      <c r="AJ424" s="95" t="s">
        <v>1229</v>
      </c>
      <c r="AK424" s="7"/>
      <c r="AL424" s="7" t="s">
        <v>80</v>
      </c>
      <c r="AM424" s="36"/>
      <c r="AN424" s="7"/>
      <c r="AO424" s="37"/>
      <c r="AP424" s="24"/>
      <c r="AQ424" s="103" t="s">
        <v>1229</v>
      </c>
      <c r="AR424" s="103" t="s">
        <v>1229</v>
      </c>
      <c r="AS424" s="83" t="s">
        <v>331</v>
      </c>
      <c r="AT424" s="15" t="s">
        <v>66</v>
      </c>
      <c r="AU424" s="11" t="s">
        <v>155</v>
      </c>
      <c r="AV424" s="86" t="s">
        <v>1180</v>
      </c>
      <c r="AW424" s="14"/>
      <c r="AX424" s="11" t="s">
        <v>94</v>
      </c>
      <c r="AY424" s="11" t="s">
        <v>60</v>
      </c>
      <c r="AZ424" s="11" t="s">
        <v>332</v>
      </c>
      <c r="BA424" s="11">
        <v>957466</v>
      </c>
      <c r="BB424" s="11"/>
      <c r="BC424" s="12">
        <v>45985.60551604542</v>
      </c>
      <c r="BD424" s="12">
        <v>45985.616858231777</v>
      </c>
      <c r="BE424" s="12">
        <v>45985.616750122666</v>
      </c>
      <c r="BF424" s="11"/>
    </row>
    <row r="425" spans="1:58" s="48" customFormat="1" ht="15" customHeight="1" x14ac:dyDescent="0.3">
      <c r="A425" s="141">
        <v>427</v>
      </c>
      <c r="B425" s="39" t="s">
        <v>1177</v>
      </c>
      <c r="C425" s="95" t="s">
        <v>1177</v>
      </c>
      <c r="D425" s="95" t="s">
        <v>1177</v>
      </c>
      <c r="E425" s="95" t="s">
        <v>1177</v>
      </c>
      <c r="F425" s="95" t="s">
        <v>1177</v>
      </c>
      <c r="G425" s="95" t="s">
        <v>1177</v>
      </c>
      <c r="H425" s="95" t="s">
        <v>1177</v>
      </c>
      <c r="I425" s="95" t="s">
        <v>1178</v>
      </c>
      <c r="J425" s="95" t="s">
        <v>1177</v>
      </c>
      <c r="K425" s="95" t="s">
        <v>1179</v>
      </c>
      <c r="L425" s="95" t="s">
        <v>1177</v>
      </c>
      <c r="M425" s="95" t="s">
        <v>1177</v>
      </c>
      <c r="N425" s="95" t="s">
        <v>1178</v>
      </c>
      <c r="O425" s="95" t="s">
        <v>1178</v>
      </c>
      <c r="P425" s="95" t="s">
        <v>1177</v>
      </c>
      <c r="Q425" s="95" t="s">
        <v>1177</v>
      </c>
      <c r="R425" s="95" t="s">
        <v>1177</v>
      </c>
      <c r="S425" s="95" t="s">
        <v>1177</v>
      </c>
      <c r="T425" s="25" t="s">
        <v>298</v>
      </c>
      <c r="U425" s="102" t="s">
        <v>1229</v>
      </c>
      <c r="V425" s="102" t="s">
        <v>1229</v>
      </c>
      <c r="W425" s="102" t="s">
        <v>1230</v>
      </c>
      <c r="X425" s="102" t="s">
        <v>1230</v>
      </c>
      <c r="Y425" s="103" t="s">
        <v>1236</v>
      </c>
      <c r="Z425" s="10" t="s">
        <v>299</v>
      </c>
      <c r="AA425" s="104" t="s">
        <v>1243</v>
      </c>
      <c r="AB425" s="105" t="s">
        <v>1229</v>
      </c>
      <c r="AC425" s="105" t="s">
        <v>1229</v>
      </c>
      <c r="AD425" s="18"/>
      <c r="AE425" s="18"/>
      <c r="AF425" s="19"/>
      <c r="AG425" s="19" t="s">
        <v>121</v>
      </c>
      <c r="AH425" s="33" t="s">
        <v>300</v>
      </c>
      <c r="AI425" s="102" t="s">
        <v>1230</v>
      </c>
      <c r="AJ425" s="95" t="s">
        <v>1229</v>
      </c>
      <c r="AK425" s="7"/>
      <c r="AL425" s="7"/>
      <c r="AM425" s="36" t="s">
        <v>64</v>
      </c>
      <c r="AN425" s="7"/>
      <c r="AO425" s="37"/>
      <c r="AP425" s="24" t="s">
        <v>301</v>
      </c>
      <c r="AQ425" s="103" t="s">
        <v>1229</v>
      </c>
      <c r="AR425" s="103" t="s">
        <v>1229</v>
      </c>
      <c r="AS425" s="83" t="s">
        <v>302</v>
      </c>
      <c r="AT425" s="15" t="s">
        <v>66</v>
      </c>
      <c r="AU425" s="11" t="s">
        <v>155</v>
      </c>
      <c r="AV425" s="86" t="s">
        <v>1180</v>
      </c>
      <c r="AW425" s="14"/>
      <c r="AX425" s="11" t="s">
        <v>94</v>
      </c>
      <c r="AY425" s="11" t="s">
        <v>59</v>
      </c>
      <c r="AZ425" s="11" t="s">
        <v>303</v>
      </c>
      <c r="BA425" s="11"/>
      <c r="BB425" s="11"/>
      <c r="BC425" s="12">
        <v>45985.605096646977</v>
      </c>
      <c r="BD425" s="12">
        <v>45985.617107778467</v>
      </c>
      <c r="BE425" s="12">
        <v>45985.617004202722</v>
      </c>
      <c r="BF425" s="11"/>
    </row>
    <row r="426" spans="1:58" s="48" customFormat="1" ht="15" customHeight="1" x14ac:dyDescent="0.3">
      <c r="A426" s="141">
        <v>428</v>
      </c>
      <c r="B426" s="39" t="s">
        <v>1177</v>
      </c>
      <c r="C426" s="95" t="s">
        <v>1177</v>
      </c>
      <c r="D426" s="95" t="s">
        <v>1177</v>
      </c>
      <c r="E426" s="95" t="s">
        <v>1177</v>
      </c>
      <c r="F426" s="95" t="s">
        <v>1177</v>
      </c>
      <c r="G426" s="95" t="s">
        <v>1177</v>
      </c>
      <c r="H426" s="95" t="s">
        <v>1177</v>
      </c>
      <c r="I426" s="95" t="s">
        <v>1177</v>
      </c>
      <c r="J426" s="95" t="s">
        <v>1177</v>
      </c>
      <c r="K426" s="95" t="s">
        <v>1177</v>
      </c>
      <c r="L426" s="95" t="s">
        <v>1179</v>
      </c>
      <c r="M426" s="95" t="s">
        <v>1179</v>
      </c>
      <c r="N426" s="95" t="s">
        <v>1177</v>
      </c>
      <c r="O426" s="95" t="s">
        <v>1177</v>
      </c>
      <c r="P426" s="95" t="s">
        <v>1179</v>
      </c>
      <c r="Q426" s="95" t="s">
        <v>1177</v>
      </c>
      <c r="R426" s="95" t="s">
        <v>1179</v>
      </c>
      <c r="S426" s="95" t="s">
        <v>1177</v>
      </c>
      <c r="T426" s="25"/>
      <c r="U426" s="102" t="s">
        <v>1229</v>
      </c>
      <c r="V426" s="102" t="s">
        <v>1232</v>
      </c>
      <c r="W426" s="102" t="s">
        <v>1231</v>
      </c>
      <c r="X426" s="102" t="s">
        <v>1231</v>
      </c>
      <c r="Y426" s="103" t="s">
        <v>1236</v>
      </c>
      <c r="Z426" s="10" t="s">
        <v>697</v>
      </c>
      <c r="AA426" s="104" t="s">
        <v>1247</v>
      </c>
      <c r="AB426" s="105" t="s">
        <v>1229</v>
      </c>
      <c r="AC426" s="105" t="s">
        <v>1229</v>
      </c>
      <c r="AD426" s="18" t="s">
        <v>63</v>
      </c>
      <c r="AE426" s="18"/>
      <c r="AF426" s="19"/>
      <c r="AG426" s="19"/>
      <c r="AH426" s="33"/>
      <c r="AI426" s="102" t="s">
        <v>1231</v>
      </c>
      <c r="AJ426" s="95" t="s">
        <v>1231</v>
      </c>
      <c r="AK426" s="7" t="s">
        <v>99</v>
      </c>
      <c r="AL426" s="7"/>
      <c r="AM426" s="36"/>
      <c r="AN426" s="7"/>
      <c r="AO426" s="37"/>
      <c r="AP426" s="24"/>
      <c r="AQ426" s="103" t="s">
        <v>1229</v>
      </c>
      <c r="AR426" s="103" t="s">
        <v>1231</v>
      </c>
      <c r="AS426" s="83"/>
      <c r="AT426" s="15" t="s">
        <v>66</v>
      </c>
      <c r="AU426" s="11" t="s">
        <v>155</v>
      </c>
      <c r="AV426" s="86" t="s">
        <v>1180</v>
      </c>
      <c r="AW426" s="14"/>
      <c r="AX426" s="11" t="s">
        <v>94</v>
      </c>
      <c r="AY426" s="11" t="s">
        <v>60</v>
      </c>
      <c r="AZ426" s="11" t="s">
        <v>698</v>
      </c>
      <c r="BA426" s="11">
        <v>216048254</v>
      </c>
      <c r="BB426" s="11"/>
      <c r="BC426" s="12">
        <v>45985.605292421751</v>
      </c>
      <c r="BD426" s="12">
        <v>45985.617137153087</v>
      </c>
      <c r="BE426" s="12">
        <v>45985.617069249223</v>
      </c>
      <c r="BF426" s="11"/>
    </row>
    <row r="427" spans="1:58" s="76" customFormat="1" ht="15" customHeight="1" x14ac:dyDescent="0.3">
      <c r="A427" s="141">
        <v>429</v>
      </c>
      <c r="B427" s="39" t="s">
        <v>1177</v>
      </c>
      <c r="C427" s="95" t="s">
        <v>1177</v>
      </c>
      <c r="D427" s="95" t="s">
        <v>1177</v>
      </c>
      <c r="E427" s="95" t="s">
        <v>1177</v>
      </c>
      <c r="F427" s="95" t="s">
        <v>1177</v>
      </c>
      <c r="G427" s="95" t="s">
        <v>1177</v>
      </c>
      <c r="H427" s="95" t="s">
        <v>1177</v>
      </c>
      <c r="I427" s="95" t="s">
        <v>1177</v>
      </c>
      <c r="J427" s="95" t="s">
        <v>1177</v>
      </c>
      <c r="K427" s="95" t="s">
        <v>1177</v>
      </c>
      <c r="L427" s="95" t="s">
        <v>1177</v>
      </c>
      <c r="M427" s="95" t="s">
        <v>1177</v>
      </c>
      <c r="N427" s="95" t="s">
        <v>1177</v>
      </c>
      <c r="O427" s="95" t="s">
        <v>1178</v>
      </c>
      <c r="P427" s="95" t="s">
        <v>1178</v>
      </c>
      <c r="Q427" s="95" t="s">
        <v>1178</v>
      </c>
      <c r="R427" s="95" t="s">
        <v>1178</v>
      </c>
      <c r="S427" s="95" t="s">
        <v>1177</v>
      </c>
      <c r="T427" s="25"/>
      <c r="U427" s="102" t="s">
        <v>1230</v>
      </c>
      <c r="V427" s="102" t="s">
        <v>1229</v>
      </c>
      <c r="W427" s="102" t="s">
        <v>1231</v>
      </c>
      <c r="X427" s="102" t="s">
        <v>1231</v>
      </c>
      <c r="Y427" s="103" t="s">
        <v>1235</v>
      </c>
      <c r="Z427" s="10"/>
      <c r="AA427" s="104" t="s">
        <v>1246</v>
      </c>
      <c r="AB427" s="105" t="s">
        <v>1229</v>
      </c>
      <c r="AC427" s="105" t="s">
        <v>1231</v>
      </c>
      <c r="AD427" s="18"/>
      <c r="AE427" s="18"/>
      <c r="AF427" s="19" t="s">
        <v>79</v>
      </c>
      <c r="AG427" s="19" t="s">
        <v>121</v>
      </c>
      <c r="AH427" s="33"/>
      <c r="AI427" s="102" t="s">
        <v>1229</v>
      </c>
      <c r="AJ427" s="95" t="s">
        <v>1231</v>
      </c>
      <c r="AK427" s="7"/>
      <c r="AL427" s="7"/>
      <c r="AM427" s="36"/>
      <c r="AN427" s="7" t="s">
        <v>61</v>
      </c>
      <c r="AO427" s="37"/>
      <c r="AP427" s="24"/>
      <c r="AQ427" s="103" t="s">
        <v>1231</v>
      </c>
      <c r="AR427" s="103" t="s">
        <v>1231</v>
      </c>
      <c r="AS427" s="83"/>
      <c r="AT427" s="15" t="s">
        <v>66</v>
      </c>
      <c r="AU427" s="11" t="s">
        <v>155</v>
      </c>
      <c r="AV427" s="86" t="s">
        <v>1180</v>
      </c>
      <c r="AW427" s="14"/>
      <c r="AX427" s="11" t="s">
        <v>94</v>
      </c>
      <c r="AY427" s="11" t="s">
        <v>59</v>
      </c>
      <c r="AZ427" s="11" t="s">
        <v>699</v>
      </c>
      <c r="BA427" s="11"/>
      <c r="BB427" s="11"/>
      <c r="BC427" s="12">
        <v>45985.615634227659</v>
      </c>
      <c r="BD427" s="12">
        <v>45985.617315940188</v>
      </c>
      <c r="BE427" s="12">
        <v>45985.617265324661</v>
      </c>
      <c r="BF427" s="11"/>
    </row>
    <row r="428" spans="1:58" s="48" customFormat="1" ht="15" customHeight="1" x14ac:dyDescent="0.3">
      <c r="A428" s="141">
        <v>430</v>
      </c>
      <c r="B428" s="39" t="s">
        <v>1177</v>
      </c>
      <c r="C428" s="95" t="s">
        <v>1177</v>
      </c>
      <c r="D428" s="95" t="s">
        <v>1177</v>
      </c>
      <c r="E428" s="95" t="s">
        <v>1177</v>
      </c>
      <c r="F428" s="95" t="s">
        <v>1177</v>
      </c>
      <c r="G428" s="95" t="s">
        <v>1177</v>
      </c>
      <c r="H428" s="95" t="s">
        <v>1177</v>
      </c>
      <c r="I428" s="95" t="s">
        <v>1177</v>
      </c>
      <c r="J428" s="95" t="s">
        <v>1177</v>
      </c>
      <c r="K428" s="95" t="s">
        <v>1177</v>
      </c>
      <c r="L428" s="95" t="s">
        <v>1177</v>
      </c>
      <c r="M428" s="95" t="s">
        <v>1177</v>
      </c>
      <c r="N428" s="95" t="s">
        <v>1177</v>
      </c>
      <c r="O428" s="95" t="s">
        <v>1177</v>
      </c>
      <c r="P428" s="95" t="s">
        <v>1177</v>
      </c>
      <c r="Q428" s="95" t="s">
        <v>1177</v>
      </c>
      <c r="R428" s="95" t="s">
        <v>1177</v>
      </c>
      <c r="S428" s="95" t="s">
        <v>1177</v>
      </c>
      <c r="T428" s="25"/>
      <c r="U428" s="102" t="s">
        <v>1229</v>
      </c>
      <c r="V428" s="102" t="s">
        <v>1229</v>
      </c>
      <c r="W428" s="102" t="s">
        <v>1229</v>
      </c>
      <c r="X428" s="102" t="s">
        <v>1229</v>
      </c>
      <c r="Y428" s="103" t="s">
        <v>1233</v>
      </c>
      <c r="Z428" s="10" t="s">
        <v>279</v>
      </c>
      <c r="AA428" s="104" t="s">
        <v>1244</v>
      </c>
      <c r="AB428" s="105" t="s">
        <v>1229</v>
      </c>
      <c r="AC428" s="105" t="s">
        <v>1229</v>
      </c>
      <c r="AD428" s="18" t="s">
        <v>63</v>
      </c>
      <c r="AE428" s="18" t="s">
        <v>73</v>
      </c>
      <c r="AF428" s="19"/>
      <c r="AG428" s="19"/>
      <c r="AH428" s="33" t="s">
        <v>280</v>
      </c>
      <c r="AI428" s="102" t="s">
        <v>1230</v>
      </c>
      <c r="AJ428" s="95" t="s">
        <v>1229</v>
      </c>
      <c r="AK428" s="7"/>
      <c r="AL428" s="7"/>
      <c r="AM428" s="36" t="s">
        <v>64</v>
      </c>
      <c r="AN428" s="7"/>
      <c r="AO428" s="37"/>
      <c r="AP428" s="24" t="s">
        <v>281</v>
      </c>
      <c r="AQ428" s="103" t="s">
        <v>1229</v>
      </c>
      <c r="AR428" s="103" t="s">
        <v>1229</v>
      </c>
      <c r="AS428" s="83" t="s">
        <v>282</v>
      </c>
      <c r="AT428" s="15" t="s">
        <v>66</v>
      </c>
      <c r="AU428" s="11" t="s">
        <v>155</v>
      </c>
      <c r="AV428" s="86" t="s">
        <v>1180</v>
      </c>
      <c r="AW428" s="14"/>
      <c r="AX428" s="11" t="s">
        <v>94</v>
      </c>
      <c r="AY428" s="11" t="s">
        <v>59</v>
      </c>
      <c r="AZ428" s="11" t="s">
        <v>283</v>
      </c>
      <c r="BA428" s="11"/>
      <c r="BB428" s="11"/>
      <c r="BC428" s="12">
        <v>45985.605301622491</v>
      </c>
      <c r="BD428" s="12">
        <v>45985.618116446487</v>
      </c>
      <c r="BE428" s="12">
        <v>45985.618022806098</v>
      </c>
      <c r="BF428" s="11"/>
    </row>
    <row r="429" spans="1:58" s="48" customFormat="1" ht="15" customHeight="1" x14ac:dyDescent="0.3">
      <c r="A429" s="141">
        <v>431</v>
      </c>
      <c r="B429" s="39" t="s">
        <v>1177</v>
      </c>
      <c r="C429" s="95" t="s">
        <v>1177</v>
      </c>
      <c r="D429" s="95" t="s">
        <v>1177</v>
      </c>
      <c r="E429" s="95" t="s">
        <v>1177</v>
      </c>
      <c r="F429" s="95" t="s">
        <v>1177</v>
      </c>
      <c r="G429" s="95" t="s">
        <v>1179</v>
      </c>
      <c r="H429" s="95" t="s">
        <v>1177</v>
      </c>
      <c r="I429" s="95" t="s">
        <v>1177</v>
      </c>
      <c r="J429" s="95" t="s">
        <v>1177</v>
      </c>
      <c r="K429" s="95" t="s">
        <v>1177</v>
      </c>
      <c r="L429" s="95" t="s">
        <v>1177</v>
      </c>
      <c r="M429" s="95" t="s">
        <v>1177</v>
      </c>
      <c r="N429" s="95" t="s">
        <v>1179</v>
      </c>
      <c r="O429" s="95" t="s">
        <v>1177</v>
      </c>
      <c r="P429" s="95" t="s">
        <v>1177</v>
      </c>
      <c r="Q429" s="95" t="s">
        <v>1177</v>
      </c>
      <c r="R429" s="95" t="s">
        <v>1177</v>
      </c>
      <c r="S429" s="95" t="s">
        <v>1177</v>
      </c>
      <c r="T429" s="25" t="s">
        <v>260</v>
      </c>
      <c r="U429" s="102" t="s">
        <v>1229</v>
      </c>
      <c r="V429" s="102" t="s">
        <v>1231</v>
      </c>
      <c r="W429" s="102" t="s">
        <v>1231</v>
      </c>
      <c r="X429" s="102" t="s">
        <v>1231</v>
      </c>
      <c r="Y429" s="103" t="s">
        <v>1233</v>
      </c>
      <c r="Z429" s="10"/>
      <c r="AA429" s="104" t="s">
        <v>1244</v>
      </c>
      <c r="AB429" s="105" t="s">
        <v>1229</v>
      </c>
      <c r="AC429" s="105" t="s">
        <v>1229</v>
      </c>
      <c r="AD429" s="18" t="s">
        <v>63</v>
      </c>
      <c r="AE429" s="18" t="s">
        <v>73</v>
      </c>
      <c r="AF429" s="19" t="s">
        <v>79</v>
      </c>
      <c r="AG429" s="19"/>
      <c r="AH429" s="33"/>
      <c r="AI429" s="102" t="s">
        <v>1231</v>
      </c>
      <c r="AJ429" s="95" t="s">
        <v>1229</v>
      </c>
      <c r="AK429" s="7" t="s">
        <v>99</v>
      </c>
      <c r="AL429" s="7" t="s">
        <v>80</v>
      </c>
      <c r="AM429" s="36" t="s">
        <v>64</v>
      </c>
      <c r="AN429" s="7"/>
      <c r="AO429" s="37"/>
      <c r="AP429" s="24"/>
      <c r="AQ429" s="103" t="s">
        <v>1229</v>
      </c>
      <c r="AR429" s="103" t="s">
        <v>1229</v>
      </c>
      <c r="AS429" s="33" t="s">
        <v>261</v>
      </c>
      <c r="AT429" s="15" t="s">
        <v>66</v>
      </c>
      <c r="AU429" s="11" t="s">
        <v>155</v>
      </c>
      <c r="AV429" s="86" t="s">
        <v>1180</v>
      </c>
      <c r="AW429" s="14"/>
      <c r="AX429" s="11" t="s">
        <v>94</v>
      </c>
      <c r="AY429" s="11" t="s">
        <v>59</v>
      </c>
      <c r="AZ429" s="11" t="s">
        <v>262</v>
      </c>
      <c r="BA429" s="11"/>
      <c r="BB429" s="11"/>
      <c r="BC429" s="12">
        <v>45985.605586961108</v>
      </c>
      <c r="BD429" s="12">
        <v>45985.618255617788</v>
      </c>
      <c r="BE429" s="12">
        <v>45985.618066237257</v>
      </c>
      <c r="BF429" s="11"/>
    </row>
    <row r="430" spans="1:58" s="48" customFormat="1" ht="15" customHeight="1" x14ac:dyDescent="0.3">
      <c r="A430" s="141">
        <v>432</v>
      </c>
      <c r="B430" s="39" t="s">
        <v>1177</v>
      </c>
      <c r="C430" s="95" t="s">
        <v>1177</v>
      </c>
      <c r="D430" s="95" t="s">
        <v>1177</v>
      </c>
      <c r="E430" s="95" t="s">
        <v>1177</v>
      </c>
      <c r="F430" s="95" t="s">
        <v>1177</v>
      </c>
      <c r="G430" s="95" t="s">
        <v>1177</v>
      </c>
      <c r="H430" s="95" t="s">
        <v>1177</v>
      </c>
      <c r="I430" s="95" t="s">
        <v>1177</v>
      </c>
      <c r="J430" s="95" t="s">
        <v>1177</v>
      </c>
      <c r="K430" s="95" t="s">
        <v>1177</v>
      </c>
      <c r="L430" s="95" t="s">
        <v>1177</v>
      </c>
      <c r="M430" s="95" t="s">
        <v>1177</v>
      </c>
      <c r="N430" s="95" t="s">
        <v>1177</v>
      </c>
      <c r="O430" s="95" t="s">
        <v>1177</v>
      </c>
      <c r="P430" s="95" t="s">
        <v>1177</v>
      </c>
      <c r="Q430" s="95" t="s">
        <v>1177</v>
      </c>
      <c r="R430" s="95" t="s">
        <v>1179</v>
      </c>
      <c r="S430" s="95" t="s">
        <v>1177</v>
      </c>
      <c r="T430" s="25"/>
      <c r="U430" s="102" t="s">
        <v>1229</v>
      </c>
      <c r="V430" s="102" t="s">
        <v>1229</v>
      </c>
      <c r="W430" s="102" t="s">
        <v>1229</v>
      </c>
      <c r="X430" s="102" t="s">
        <v>1230</v>
      </c>
      <c r="Y430" s="103" t="s">
        <v>1236</v>
      </c>
      <c r="Z430" s="10" t="s">
        <v>700</v>
      </c>
      <c r="AA430" s="104" t="s">
        <v>1243</v>
      </c>
      <c r="AB430" s="105" t="s">
        <v>1229</v>
      </c>
      <c r="AC430" s="105" t="s">
        <v>1229</v>
      </c>
      <c r="AD430" s="18" t="s">
        <v>63</v>
      </c>
      <c r="AE430" s="18"/>
      <c r="AF430" s="19"/>
      <c r="AG430" s="19"/>
      <c r="AH430" s="33"/>
      <c r="AI430" s="102" t="s">
        <v>1229</v>
      </c>
      <c r="AJ430" s="95" t="s">
        <v>1229</v>
      </c>
      <c r="AK430" s="7" t="s">
        <v>99</v>
      </c>
      <c r="AL430" s="7"/>
      <c r="AM430" s="36"/>
      <c r="AN430" s="7"/>
      <c r="AO430" s="37"/>
      <c r="AP430" s="24"/>
      <c r="AQ430" s="103" t="s">
        <v>1229</v>
      </c>
      <c r="AR430" s="103" t="s">
        <v>1229</v>
      </c>
      <c r="AS430" s="33"/>
      <c r="AT430" s="15" t="s">
        <v>66</v>
      </c>
      <c r="AU430" s="11" t="s">
        <v>155</v>
      </c>
      <c r="AV430" s="86" t="s">
        <v>1180</v>
      </c>
      <c r="AW430" s="14"/>
      <c r="AX430" s="11" t="s">
        <v>94</v>
      </c>
      <c r="AY430" s="11" t="s">
        <v>60</v>
      </c>
      <c r="AZ430" s="11" t="s">
        <v>701</v>
      </c>
      <c r="BA430" s="11">
        <v>346559326</v>
      </c>
      <c r="BB430" s="11"/>
      <c r="BC430" s="12">
        <v>45985.606396825162</v>
      </c>
      <c r="BD430" s="12">
        <v>45985.622244111953</v>
      </c>
      <c r="BE430" s="12">
        <v>45985.621932198177</v>
      </c>
      <c r="BF430" s="11"/>
    </row>
    <row r="431" spans="1:58" s="48" customFormat="1" ht="15" customHeight="1" x14ac:dyDescent="0.3">
      <c r="A431" s="140">
        <v>433</v>
      </c>
      <c r="B431" s="39" t="s">
        <v>1177</v>
      </c>
      <c r="C431" s="95" t="s">
        <v>1177</v>
      </c>
      <c r="D431" s="95" t="s">
        <v>1177</v>
      </c>
      <c r="E431" s="95" t="s">
        <v>1177</v>
      </c>
      <c r="F431" s="95" t="s">
        <v>1177</v>
      </c>
      <c r="G431" s="95" t="s">
        <v>1177</v>
      </c>
      <c r="H431" s="95" t="s">
        <v>1177</v>
      </c>
      <c r="I431" s="95" t="s">
        <v>1177</v>
      </c>
      <c r="J431" s="95" t="s">
        <v>1177</v>
      </c>
      <c r="K431" s="95" t="s">
        <v>1177</v>
      </c>
      <c r="L431" s="95" t="s">
        <v>1177</v>
      </c>
      <c r="M431" s="95" t="s">
        <v>1177</v>
      </c>
      <c r="N431" s="95" t="s">
        <v>1177</v>
      </c>
      <c r="O431" s="95" t="s">
        <v>1177</v>
      </c>
      <c r="P431" s="95" t="s">
        <v>1177</v>
      </c>
      <c r="Q431" s="95" t="s">
        <v>1177</v>
      </c>
      <c r="R431" s="95" t="s">
        <v>1177</v>
      </c>
      <c r="S431" s="95" t="s">
        <v>1177</v>
      </c>
      <c r="T431" s="56" t="s">
        <v>59</v>
      </c>
      <c r="U431" s="102" t="s">
        <v>1229</v>
      </c>
      <c r="V431" s="102" t="s">
        <v>1229</v>
      </c>
      <c r="W431" s="102" t="s">
        <v>1229</v>
      </c>
      <c r="X431" s="102" t="s">
        <v>1229</v>
      </c>
      <c r="Y431" s="103" t="s">
        <v>1233</v>
      </c>
      <c r="Z431" s="58"/>
      <c r="AA431" s="104" t="s">
        <v>1243</v>
      </c>
      <c r="AB431" s="105" t="s">
        <v>1229</v>
      </c>
      <c r="AC431" s="105" t="s">
        <v>1229</v>
      </c>
      <c r="AD431" s="59" t="s">
        <v>63</v>
      </c>
      <c r="AE431" s="59"/>
      <c r="AF431" s="60" t="s">
        <v>79</v>
      </c>
      <c r="AG431" s="60"/>
      <c r="AH431" s="61"/>
      <c r="AI431" s="102" t="s">
        <v>1230</v>
      </c>
      <c r="AJ431" s="95" t="s">
        <v>1229</v>
      </c>
      <c r="AK431" s="57"/>
      <c r="AL431" s="57" t="s">
        <v>80</v>
      </c>
      <c r="AM431" s="62"/>
      <c r="AN431" s="57"/>
      <c r="AO431" s="63"/>
      <c r="AP431" s="82"/>
      <c r="AQ431" s="103" t="s">
        <v>1229</v>
      </c>
      <c r="AR431" s="103" t="s">
        <v>1229</v>
      </c>
      <c r="AS431" s="61"/>
      <c r="AT431" s="65" t="s">
        <v>76</v>
      </c>
      <c r="AU431" s="64" t="s">
        <v>868</v>
      </c>
      <c r="AV431" s="86" t="s">
        <v>1181</v>
      </c>
      <c r="AW431" s="66"/>
      <c r="AX431" s="64" t="s">
        <v>619</v>
      </c>
      <c r="AY431" s="64" t="s">
        <v>59</v>
      </c>
      <c r="AZ431" s="64" t="s">
        <v>1142</v>
      </c>
      <c r="BA431" s="64"/>
      <c r="BB431" s="64"/>
      <c r="BC431" s="67">
        <v>45985.74278292145</v>
      </c>
      <c r="BD431" s="67">
        <v>45985.749995763683</v>
      </c>
      <c r="BE431" s="67">
        <v>45985.749832243622</v>
      </c>
      <c r="BF431" s="64"/>
    </row>
    <row r="432" spans="1:58" s="48" customFormat="1" ht="15" customHeight="1" x14ac:dyDescent="0.3">
      <c r="A432" s="140">
        <v>434</v>
      </c>
      <c r="B432" s="39" t="s">
        <v>1177</v>
      </c>
      <c r="C432" s="95" t="s">
        <v>1177</v>
      </c>
      <c r="D432" s="95" t="s">
        <v>1177</v>
      </c>
      <c r="E432" s="95" t="s">
        <v>1177</v>
      </c>
      <c r="F432" s="95" t="s">
        <v>1177</v>
      </c>
      <c r="G432" s="95" t="s">
        <v>1177</v>
      </c>
      <c r="H432" s="95" t="s">
        <v>1177</v>
      </c>
      <c r="I432" s="95" t="s">
        <v>1177</v>
      </c>
      <c r="J432" s="95" t="s">
        <v>1177</v>
      </c>
      <c r="K432" s="95" t="s">
        <v>1177</v>
      </c>
      <c r="L432" s="95" t="s">
        <v>1177</v>
      </c>
      <c r="M432" s="95" t="s">
        <v>1177</v>
      </c>
      <c r="N432" s="95" t="s">
        <v>1177</v>
      </c>
      <c r="O432" s="95" t="s">
        <v>1177</v>
      </c>
      <c r="P432" s="95" t="s">
        <v>1177</v>
      </c>
      <c r="Q432" s="95" t="s">
        <v>1177</v>
      </c>
      <c r="R432" s="95" t="s">
        <v>1177</v>
      </c>
      <c r="S432" s="95" t="s">
        <v>1177</v>
      </c>
      <c r="T432" s="56" t="s">
        <v>1143</v>
      </c>
      <c r="U432" s="102" t="s">
        <v>1229</v>
      </c>
      <c r="V432" s="102" t="s">
        <v>1231</v>
      </c>
      <c r="W432" s="102" t="s">
        <v>1229</v>
      </c>
      <c r="X432" s="102" t="s">
        <v>1229</v>
      </c>
      <c r="Y432" s="103" t="s">
        <v>1233</v>
      </c>
      <c r="Z432" s="58" t="s">
        <v>1144</v>
      </c>
      <c r="AA432" s="104" t="s">
        <v>1246</v>
      </c>
      <c r="AB432" s="105" t="s">
        <v>1231</v>
      </c>
      <c r="AC432" s="105" t="s">
        <v>1229</v>
      </c>
      <c r="AD432" s="59"/>
      <c r="AE432" s="59" t="s">
        <v>73</v>
      </c>
      <c r="AF432" s="60"/>
      <c r="AG432" s="60"/>
      <c r="AH432" s="61"/>
      <c r="AI432" s="102" t="s">
        <v>1230</v>
      </c>
      <c r="AJ432" s="95" t="s">
        <v>1229</v>
      </c>
      <c r="AK432" s="57"/>
      <c r="AL432" s="57"/>
      <c r="AM432" s="62" t="s">
        <v>64</v>
      </c>
      <c r="AN432" s="57"/>
      <c r="AO432" s="63"/>
      <c r="AP432" s="82"/>
      <c r="AQ432" s="103" t="s">
        <v>1229</v>
      </c>
      <c r="AR432" s="103" t="s">
        <v>1229</v>
      </c>
      <c r="AS432" s="61"/>
      <c r="AT432" s="65" t="s">
        <v>76</v>
      </c>
      <c r="AU432" s="64" t="s">
        <v>868</v>
      </c>
      <c r="AV432" s="86" t="s">
        <v>1181</v>
      </c>
      <c r="AW432" s="66"/>
      <c r="AX432" s="64" t="s">
        <v>619</v>
      </c>
      <c r="AY432" s="64" t="s">
        <v>60</v>
      </c>
      <c r="AZ432" s="64" t="s">
        <v>1145</v>
      </c>
      <c r="BA432" s="64">
        <v>452703157</v>
      </c>
      <c r="BB432" s="64"/>
      <c r="BC432" s="67">
        <v>45985.924741887487</v>
      </c>
      <c r="BD432" s="67">
        <v>45985.928826152813</v>
      </c>
      <c r="BE432" s="67">
        <v>45985.928744857098</v>
      </c>
      <c r="BF432" s="64"/>
    </row>
    <row r="433" spans="1:58" s="48" customFormat="1" ht="15" customHeight="1" x14ac:dyDescent="0.3">
      <c r="A433" s="141">
        <v>435</v>
      </c>
      <c r="B433" s="39" t="s">
        <v>1177</v>
      </c>
      <c r="C433" s="39" t="s">
        <v>1179</v>
      </c>
      <c r="D433" s="95" t="s">
        <v>1177</v>
      </c>
      <c r="E433" s="95" t="s">
        <v>1177</v>
      </c>
      <c r="F433" s="95" t="s">
        <v>1177</v>
      </c>
      <c r="G433" s="95" t="s">
        <v>1179</v>
      </c>
      <c r="H433" s="95" t="s">
        <v>1177</v>
      </c>
      <c r="I433" s="95" t="s">
        <v>1177</v>
      </c>
      <c r="J433" s="95" t="s">
        <v>1177</v>
      </c>
      <c r="K433" s="95" t="s">
        <v>1177</v>
      </c>
      <c r="L433" s="95" t="s">
        <v>1177</v>
      </c>
      <c r="M433" s="95" t="s">
        <v>1177</v>
      </c>
      <c r="N433" s="95" t="s">
        <v>1177</v>
      </c>
      <c r="O433" s="95" t="s">
        <v>1177</v>
      </c>
      <c r="P433" s="95" t="s">
        <v>1177</v>
      </c>
      <c r="Q433" s="95" t="s">
        <v>1177</v>
      </c>
      <c r="R433" s="95" t="s">
        <v>1177</v>
      </c>
      <c r="S433" s="95" t="s">
        <v>1177</v>
      </c>
      <c r="T433" s="25"/>
      <c r="U433" s="102" t="s">
        <v>1229</v>
      </c>
      <c r="V433" s="102" t="s">
        <v>1229</v>
      </c>
      <c r="W433" s="102" t="s">
        <v>1231</v>
      </c>
      <c r="X433" s="102" t="s">
        <v>1231</v>
      </c>
      <c r="Y433" s="103" t="s">
        <v>1234</v>
      </c>
      <c r="Z433" s="10"/>
      <c r="AA433" s="104" t="s">
        <v>1244</v>
      </c>
      <c r="AB433" s="105" t="s">
        <v>1231</v>
      </c>
      <c r="AC433" s="105" t="s">
        <v>1229</v>
      </c>
      <c r="AD433" s="18"/>
      <c r="AE433" s="18"/>
      <c r="AF433" s="19"/>
      <c r="AG433" s="19"/>
      <c r="AH433" s="33"/>
      <c r="AI433" s="102" t="s">
        <v>1229</v>
      </c>
      <c r="AJ433" s="95" t="s">
        <v>1231</v>
      </c>
      <c r="AK433" s="7" t="s">
        <v>99</v>
      </c>
      <c r="AL433" s="7"/>
      <c r="AM433" s="36"/>
      <c r="AN433" s="7"/>
      <c r="AO433" s="37"/>
      <c r="AP433" s="24"/>
      <c r="AQ433" s="103" t="s">
        <v>1229</v>
      </c>
      <c r="AR433" s="103" t="s">
        <v>1231</v>
      </c>
      <c r="AS433" s="33"/>
      <c r="AT433" s="15" t="s">
        <v>66</v>
      </c>
      <c r="AU433" s="11" t="s">
        <v>155</v>
      </c>
      <c r="AV433" s="86" t="s">
        <v>1180</v>
      </c>
      <c r="AW433" s="14"/>
      <c r="AX433" s="11" t="s">
        <v>607</v>
      </c>
      <c r="AY433" s="11" t="s">
        <v>59</v>
      </c>
      <c r="AZ433" s="11" t="s">
        <v>702</v>
      </c>
      <c r="BA433" s="11"/>
      <c r="BB433" s="11"/>
      <c r="BC433" s="12">
        <v>45986.387703455926</v>
      </c>
      <c r="BD433" s="12">
        <v>45986.396950203933</v>
      </c>
      <c r="BE433" s="12">
        <v>45986.395603357443</v>
      </c>
      <c r="BF433" s="11"/>
    </row>
    <row r="434" spans="1:58" s="48" customFormat="1" ht="15" customHeight="1" x14ac:dyDescent="0.3">
      <c r="A434" s="141">
        <v>436</v>
      </c>
      <c r="B434" s="39" t="s">
        <v>1177</v>
      </c>
      <c r="C434" s="95" t="s">
        <v>1177</v>
      </c>
      <c r="D434" s="95" t="s">
        <v>1177</v>
      </c>
      <c r="E434" s="95" t="s">
        <v>1177</v>
      </c>
      <c r="F434" s="95" t="s">
        <v>1177</v>
      </c>
      <c r="G434" s="95" t="s">
        <v>1177</v>
      </c>
      <c r="H434" s="95" t="s">
        <v>1177</v>
      </c>
      <c r="I434" s="95" t="s">
        <v>1177</v>
      </c>
      <c r="J434" s="95" t="s">
        <v>1177</v>
      </c>
      <c r="K434" s="95" t="s">
        <v>1177</v>
      </c>
      <c r="L434" s="95" t="s">
        <v>1177</v>
      </c>
      <c r="M434" s="95" t="s">
        <v>1178</v>
      </c>
      <c r="N434" s="95" t="s">
        <v>1177</v>
      </c>
      <c r="O434" s="95" t="s">
        <v>1177</v>
      </c>
      <c r="P434" s="95" t="s">
        <v>1177</v>
      </c>
      <c r="Q434" s="95" t="s">
        <v>1177</v>
      </c>
      <c r="R434" s="95" t="s">
        <v>1177</v>
      </c>
      <c r="S434" s="95" t="s">
        <v>1177</v>
      </c>
      <c r="T434" s="25"/>
      <c r="U434" s="102" t="s">
        <v>1229</v>
      </c>
      <c r="V434" s="102" t="s">
        <v>1229</v>
      </c>
      <c r="W434" s="102" t="s">
        <v>1231</v>
      </c>
      <c r="X434" s="102" t="s">
        <v>1229</v>
      </c>
      <c r="Y434" s="103" t="s">
        <v>1233</v>
      </c>
      <c r="Z434" s="10"/>
      <c r="AA434" s="104" t="s">
        <v>1246</v>
      </c>
      <c r="AB434" s="105" t="s">
        <v>1231</v>
      </c>
      <c r="AC434" s="105" t="s">
        <v>1231</v>
      </c>
      <c r="AD434" s="18" t="s">
        <v>63</v>
      </c>
      <c r="AE434" s="18"/>
      <c r="AF434" s="19"/>
      <c r="AG434" s="19"/>
      <c r="AH434" s="33"/>
      <c r="AI434" s="102" t="s">
        <v>1231</v>
      </c>
      <c r="AJ434" s="95" t="s">
        <v>1229</v>
      </c>
      <c r="AK434" s="7"/>
      <c r="AL434" s="7"/>
      <c r="AM434" s="36" t="s">
        <v>64</v>
      </c>
      <c r="AN434" s="7"/>
      <c r="AO434" s="37"/>
      <c r="AP434" s="24"/>
      <c r="AQ434" s="103" t="s">
        <v>1229</v>
      </c>
      <c r="AR434" s="103" t="s">
        <v>1229</v>
      </c>
      <c r="AS434" s="33"/>
      <c r="AT434" s="15" t="s">
        <v>66</v>
      </c>
      <c r="AU434" s="11" t="s">
        <v>155</v>
      </c>
      <c r="AV434" s="86" t="s">
        <v>1180</v>
      </c>
      <c r="AW434" s="14"/>
      <c r="AX434" s="11" t="s">
        <v>94</v>
      </c>
      <c r="AY434" s="11" t="s">
        <v>60</v>
      </c>
      <c r="AZ434" s="11" t="s">
        <v>703</v>
      </c>
      <c r="BA434" s="11">
        <v>546722534</v>
      </c>
      <c r="BB434" s="11"/>
      <c r="BC434" s="12">
        <v>45986.388655257659</v>
      </c>
      <c r="BD434" s="12">
        <v>45986.398431334987</v>
      </c>
      <c r="BE434" s="12">
        <v>45986.398269124453</v>
      </c>
      <c r="BF434" s="11"/>
    </row>
    <row r="435" spans="1:58" s="48" customFormat="1" ht="15" customHeight="1" x14ac:dyDescent="0.3">
      <c r="A435" s="141">
        <v>437</v>
      </c>
      <c r="B435" s="95" t="s">
        <v>1177</v>
      </c>
      <c r="C435" s="95" t="s">
        <v>1179</v>
      </c>
      <c r="D435" s="95" t="s">
        <v>1179</v>
      </c>
      <c r="E435" s="95" t="s">
        <v>1177</v>
      </c>
      <c r="F435" s="95" t="s">
        <v>1179</v>
      </c>
      <c r="G435" s="95" t="s">
        <v>1179</v>
      </c>
      <c r="H435" s="95" t="s">
        <v>1179</v>
      </c>
      <c r="I435" s="99" t="s">
        <v>1179</v>
      </c>
      <c r="J435" s="95" t="s">
        <v>1179</v>
      </c>
      <c r="K435" s="95" t="s">
        <v>1179</v>
      </c>
      <c r="L435" s="95" t="s">
        <v>1179</v>
      </c>
      <c r="M435" s="95" t="s">
        <v>1179</v>
      </c>
      <c r="N435" s="95" t="s">
        <v>1179</v>
      </c>
      <c r="O435" s="95" t="s">
        <v>1179</v>
      </c>
      <c r="P435" s="95" t="s">
        <v>1179</v>
      </c>
      <c r="Q435" s="95" t="s">
        <v>1179</v>
      </c>
      <c r="R435" s="95" t="s">
        <v>1179</v>
      </c>
      <c r="S435" s="95" t="s">
        <v>1179</v>
      </c>
      <c r="T435" s="25"/>
      <c r="U435" s="102" t="s">
        <v>1229</v>
      </c>
      <c r="V435" s="102" t="s">
        <v>1229</v>
      </c>
      <c r="W435" s="102" t="s">
        <v>1231</v>
      </c>
      <c r="X435" s="102" t="s">
        <v>1231</v>
      </c>
      <c r="Y435" s="103" t="s">
        <v>1236</v>
      </c>
      <c r="Z435" s="10"/>
      <c r="AA435" s="104" t="s">
        <v>1245</v>
      </c>
      <c r="AB435" s="105" t="s">
        <v>1231</v>
      </c>
      <c r="AC435" s="105" t="s">
        <v>1231</v>
      </c>
      <c r="AD435" s="18" t="s">
        <v>63</v>
      </c>
      <c r="AE435" s="18"/>
      <c r="AF435" s="19"/>
      <c r="AG435" s="19"/>
      <c r="AH435" s="33"/>
      <c r="AI435" s="102" t="s">
        <v>1231</v>
      </c>
      <c r="AJ435" s="95" t="s">
        <v>1231</v>
      </c>
      <c r="AK435" s="7"/>
      <c r="AL435" s="7"/>
      <c r="AM435" s="36"/>
      <c r="AN435" s="7" t="s">
        <v>61</v>
      </c>
      <c r="AO435" s="37"/>
      <c r="AP435" s="24"/>
      <c r="AQ435" s="103" t="s">
        <v>1231</v>
      </c>
      <c r="AR435" s="103" t="s">
        <v>1231</v>
      </c>
      <c r="AS435" s="33"/>
      <c r="AT435" s="15" t="s">
        <v>66</v>
      </c>
      <c r="AU435" s="11" t="s">
        <v>155</v>
      </c>
      <c r="AV435" s="86" t="s">
        <v>1180</v>
      </c>
      <c r="AW435" s="14"/>
      <c r="AX435" s="11" t="s">
        <v>94</v>
      </c>
      <c r="AY435" s="11" t="s">
        <v>59</v>
      </c>
      <c r="AZ435" s="11" t="s">
        <v>704</v>
      </c>
      <c r="BA435" s="11"/>
      <c r="BB435" s="11"/>
      <c r="BC435" s="12">
        <v>45986.388631700604</v>
      </c>
      <c r="BD435" s="12">
        <v>45986.398442672107</v>
      </c>
      <c r="BE435" s="12">
        <v>45986.398184674261</v>
      </c>
      <c r="BF435" s="11"/>
    </row>
    <row r="436" spans="1:58" s="48" customFormat="1" ht="15" customHeight="1" x14ac:dyDescent="0.3">
      <c r="A436" s="141">
        <v>438</v>
      </c>
      <c r="B436" s="39" t="s">
        <v>1177</v>
      </c>
      <c r="C436" s="95" t="s">
        <v>1177</v>
      </c>
      <c r="D436" s="95" t="s">
        <v>1177</v>
      </c>
      <c r="E436" s="95" t="s">
        <v>1177</v>
      </c>
      <c r="F436" s="95" t="s">
        <v>1177</v>
      </c>
      <c r="G436" s="95" t="s">
        <v>1177</v>
      </c>
      <c r="H436" s="95" t="s">
        <v>1177</v>
      </c>
      <c r="I436" s="95" t="s">
        <v>1177</v>
      </c>
      <c r="J436" s="95" t="s">
        <v>1177</v>
      </c>
      <c r="K436" s="95" t="s">
        <v>1177</v>
      </c>
      <c r="L436" s="95" t="s">
        <v>1177</v>
      </c>
      <c r="M436" s="95" t="s">
        <v>1177</v>
      </c>
      <c r="N436" s="95" t="s">
        <v>1177</v>
      </c>
      <c r="O436" s="95" t="s">
        <v>1177</v>
      </c>
      <c r="P436" s="95" t="s">
        <v>1179</v>
      </c>
      <c r="Q436" s="95" t="s">
        <v>1177</v>
      </c>
      <c r="R436" s="95" t="s">
        <v>1177</v>
      </c>
      <c r="S436" s="95" t="s">
        <v>1177</v>
      </c>
      <c r="T436" s="25"/>
      <c r="U436" s="102" t="s">
        <v>1229</v>
      </c>
      <c r="V436" s="102" t="s">
        <v>1229</v>
      </c>
      <c r="W436" s="102" t="s">
        <v>1229</v>
      </c>
      <c r="X436" s="102" t="s">
        <v>1229</v>
      </c>
      <c r="Y436" s="103" t="s">
        <v>1236</v>
      </c>
      <c r="Z436" s="28"/>
      <c r="AA436" s="104" t="s">
        <v>1247</v>
      </c>
      <c r="AB436" s="105" t="s">
        <v>1231</v>
      </c>
      <c r="AC436" s="105" t="s">
        <v>1229</v>
      </c>
      <c r="AD436" s="18" t="s">
        <v>63</v>
      </c>
      <c r="AE436" s="18"/>
      <c r="AF436" s="19"/>
      <c r="AG436" s="19"/>
      <c r="AH436" s="33"/>
      <c r="AI436" s="102" t="s">
        <v>1231</v>
      </c>
      <c r="AJ436" s="95" t="s">
        <v>1229</v>
      </c>
      <c r="AK436" s="7"/>
      <c r="AL436" s="7" t="s">
        <v>80</v>
      </c>
      <c r="AM436" s="36"/>
      <c r="AN436" s="7"/>
      <c r="AO436" s="37"/>
      <c r="AP436" s="24"/>
      <c r="AQ436" s="103" t="s">
        <v>1229</v>
      </c>
      <c r="AR436" s="103" t="s">
        <v>1229</v>
      </c>
      <c r="AS436" s="33"/>
      <c r="AT436" s="15" t="s">
        <v>66</v>
      </c>
      <c r="AU436" s="11" t="s">
        <v>155</v>
      </c>
      <c r="AV436" s="86" t="s">
        <v>1180</v>
      </c>
      <c r="AW436" s="14"/>
      <c r="AX436" s="11" t="s">
        <v>94</v>
      </c>
      <c r="AY436" s="11" t="s">
        <v>60</v>
      </c>
      <c r="AZ436" s="11" t="s">
        <v>705</v>
      </c>
      <c r="BA436" s="11">
        <v>908504045</v>
      </c>
      <c r="BB436" s="11"/>
      <c r="BC436" s="12">
        <v>45986.388212528342</v>
      </c>
      <c r="BD436" s="12">
        <v>45986.398450223052</v>
      </c>
      <c r="BE436" s="12">
        <v>45986.398278537577</v>
      </c>
      <c r="BF436" s="11"/>
    </row>
    <row r="437" spans="1:58" s="48" customFormat="1" ht="15" customHeight="1" x14ac:dyDescent="0.3">
      <c r="A437" s="141">
        <v>439</v>
      </c>
      <c r="B437" s="39" t="s">
        <v>1177</v>
      </c>
      <c r="C437" s="95" t="s">
        <v>1177</v>
      </c>
      <c r="D437" s="95" t="s">
        <v>1179</v>
      </c>
      <c r="E437" s="95" t="s">
        <v>1177</v>
      </c>
      <c r="F437" s="95" t="s">
        <v>1177</v>
      </c>
      <c r="G437" s="95" t="s">
        <v>1179</v>
      </c>
      <c r="H437" s="95" t="s">
        <v>1177</v>
      </c>
      <c r="I437" s="95" t="s">
        <v>1177</v>
      </c>
      <c r="J437" s="95" t="s">
        <v>1177</v>
      </c>
      <c r="K437" s="95" t="s">
        <v>1177</v>
      </c>
      <c r="L437" s="95" t="s">
        <v>1179</v>
      </c>
      <c r="M437" s="95" t="s">
        <v>1179</v>
      </c>
      <c r="N437" s="95" t="s">
        <v>1177</v>
      </c>
      <c r="O437" s="95" t="s">
        <v>1177</v>
      </c>
      <c r="P437" s="95" t="s">
        <v>1177</v>
      </c>
      <c r="Q437" s="95" t="s">
        <v>1177</v>
      </c>
      <c r="R437" s="95" t="s">
        <v>1179</v>
      </c>
      <c r="S437" s="95" t="s">
        <v>1177</v>
      </c>
      <c r="T437" s="25"/>
      <c r="U437" s="102" t="s">
        <v>1229</v>
      </c>
      <c r="V437" s="102" t="s">
        <v>1231</v>
      </c>
      <c r="W437" s="102" t="s">
        <v>1231</v>
      </c>
      <c r="X437" s="102" t="s">
        <v>1229</v>
      </c>
      <c r="Y437" s="103" t="s">
        <v>1236</v>
      </c>
      <c r="Z437" s="10"/>
      <c r="AA437" s="104" t="s">
        <v>1243</v>
      </c>
      <c r="AB437" s="105" t="s">
        <v>1229</v>
      </c>
      <c r="AC437" s="105" t="s">
        <v>1229</v>
      </c>
      <c r="AD437" s="18" t="s">
        <v>63</v>
      </c>
      <c r="AE437" s="18" t="s">
        <v>73</v>
      </c>
      <c r="AF437" s="19"/>
      <c r="AG437" s="19"/>
      <c r="AH437" s="33"/>
      <c r="AI437" s="102" t="s">
        <v>1231</v>
      </c>
      <c r="AJ437" s="95" t="s">
        <v>1229</v>
      </c>
      <c r="AK437" s="7"/>
      <c r="AL437" s="7"/>
      <c r="AM437" s="36"/>
      <c r="AN437" s="7" t="s">
        <v>61</v>
      </c>
      <c r="AO437" s="37"/>
      <c r="AP437" s="24"/>
      <c r="AQ437" s="103" t="s">
        <v>1229</v>
      </c>
      <c r="AR437" s="103" t="s">
        <v>1229</v>
      </c>
      <c r="AS437" s="33"/>
      <c r="AT437" s="15" t="s">
        <v>66</v>
      </c>
      <c r="AU437" s="11" t="s">
        <v>155</v>
      </c>
      <c r="AV437" s="86" t="s">
        <v>1180</v>
      </c>
      <c r="AW437" s="14"/>
      <c r="AX437" s="11" t="s">
        <v>94</v>
      </c>
      <c r="AY437" s="11" t="s">
        <v>60</v>
      </c>
      <c r="AZ437" s="11" t="s">
        <v>706</v>
      </c>
      <c r="BA437" s="11">
        <v>245567138</v>
      </c>
      <c r="BB437" s="11"/>
      <c r="BC437" s="12">
        <v>45986.388155794077</v>
      </c>
      <c r="BD437" s="12">
        <v>45986.398499242467</v>
      </c>
      <c r="BE437" s="12">
        <v>45986.398248786572</v>
      </c>
      <c r="BF437" s="11"/>
    </row>
    <row r="438" spans="1:58" s="48" customFormat="1" ht="15" customHeight="1" x14ac:dyDescent="0.3">
      <c r="A438" s="141">
        <v>440</v>
      </c>
      <c r="B438" s="39" t="s">
        <v>1177</v>
      </c>
      <c r="C438" s="95" t="s">
        <v>1177</v>
      </c>
      <c r="D438" s="95" t="s">
        <v>1179</v>
      </c>
      <c r="E438" s="39" t="s">
        <v>1179</v>
      </c>
      <c r="F438" s="95" t="s">
        <v>1177</v>
      </c>
      <c r="G438" s="95" t="s">
        <v>1178</v>
      </c>
      <c r="H438" s="95" t="s">
        <v>1177</v>
      </c>
      <c r="I438" s="95" t="s">
        <v>1177</v>
      </c>
      <c r="J438" s="95" t="s">
        <v>1178</v>
      </c>
      <c r="K438" s="95" t="s">
        <v>1178</v>
      </c>
      <c r="L438" s="95" t="s">
        <v>1178</v>
      </c>
      <c r="M438" s="95" t="s">
        <v>1178</v>
      </c>
      <c r="N438" s="95" t="s">
        <v>1178</v>
      </c>
      <c r="O438" s="95" t="s">
        <v>1177</v>
      </c>
      <c r="P438" s="95" t="s">
        <v>1177</v>
      </c>
      <c r="Q438" s="95" t="s">
        <v>1177</v>
      </c>
      <c r="R438" s="95" t="s">
        <v>1177</v>
      </c>
      <c r="S438" s="95" t="s">
        <v>1178</v>
      </c>
      <c r="T438" s="25"/>
      <c r="U438" s="102" t="s">
        <v>1229</v>
      </c>
      <c r="V438" s="102" t="s">
        <v>1229</v>
      </c>
      <c r="W438" s="102" t="s">
        <v>1229</v>
      </c>
      <c r="X438" s="102" t="s">
        <v>1229</v>
      </c>
      <c r="Y438" s="103" t="s">
        <v>1236</v>
      </c>
      <c r="Z438" s="10" t="s">
        <v>253</v>
      </c>
      <c r="AA438" s="104" t="s">
        <v>1246</v>
      </c>
      <c r="AB438" s="105" t="s">
        <v>1229</v>
      </c>
      <c r="AC438" s="105" t="s">
        <v>1229</v>
      </c>
      <c r="AD438" s="18" t="s">
        <v>63</v>
      </c>
      <c r="AE438" s="18" t="s">
        <v>73</v>
      </c>
      <c r="AF438" s="19"/>
      <c r="AG438" s="19"/>
      <c r="AH438" s="33"/>
      <c r="AI438" s="102" t="s">
        <v>1231</v>
      </c>
      <c r="AJ438" s="95" t="s">
        <v>1229</v>
      </c>
      <c r="AK438" s="7"/>
      <c r="AL438" s="7" t="s">
        <v>80</v>
      </c>
      <c r="AM438" s="36"/>
      <c r="AN438" s="7"/>
      <c r="AO438" s="37"/>
      <c r="AP438" s="24"/>
      <c r="AQ438" s="103" t="s">
        <v>1230</v>
      </c>
      <c r="AR438" s="103" t="s">
        <v>1230</v>
      </c>
      <c r="AS438" s="33" t="s">
        <v>254</v>
      </c>
      <c r="AT438" s="15" t="s">
        <v>66</v>
      </c>
      <c r="AU438" s="11" t="s">
        <v>155</v>
      </c>
      <c r="AV438" s="86" t="s">
        <v>1180</v>
      </c>
      <c r="AW438" s="14"/>
      <c r="AX438" s="11" t="s">
        <v>94</v>
      </c>
      <c r="AY438" s="11" t="s">
        <v>59</v>
      </c>
      <c r="AZ438" s="11" t="s">
        <v>255</v>
      </c>
      <c r="BA438" s="11"/>
      <c r="BB438" s="11"/>
      <c r="BC438" s="12">
        <v>45986.387304359421</v>
      </c>
      <c r="BD438" s="12">
        <v>45986.398745056344</v>
      </c>
      <c r="BE438" s="12">
        <v>45986.398708398483</v>
      </c>
      <c r="BF438" s="11"/>
    </row>
    <row r="439" spans="1:58" s="48" customFormat="1" ht="15" customHeight="1" x14ac:dyDescent="0.3">
      <c r="A439" s="141">
        <v>441</v>
      </c>
      <c r="B439" s="39" t="s">
        <v>1177</v>
      </c>
      <c r="C439" s="95" t="s">
        <v>1177</v>
      </c>
      <c r="D439" s="95" t="s">
        <v>1177</v>
      </c>
      <c r="E439" s="95" t="s">
        <v>1177</v>
      </c>
      <c r="F439" s="95" t="s">
        <v>1177</v>
      </c>
      <c r="G439" s="95" t="s">
        <v>1177</v>
      </c>
      <c r="H439" s="95" t="s">
        <v>1177</v>
      </c>
      <c r="I439" s="95" t="s">
        <v>1177</v>
      </c>
      <c r="J439" s="95" t="s">
        <v>1177</v>
      </c>
      <c r="K439" s="95" t="s">
        <v>1177</v>
      </c>
      <c r="L439" s="95" t="s">
        <v>1177</v>
      </c>
      <c r="M439" s="95" t="s">
        <v>1177</v>
      </c>
      <c r="N439" s="95" t="s">
        <v>1177</v>
      </c>
      <c r="O439" s="95" t="s">
        <v>1177</v>
      </c>
      <c r="P439" s="95" t="s">
        <v>1177</v>
      </c>
      <c r="Q439" s="95" t="s">
        <v>1177</v>
      </c>
      <c r="R439" s="95" t="s">
        <v>1177</v>
      </c>
      <c r="S439" s="95" t="s">
        <v>1177</v>
      </c>
      <c r="T439" s="27" t="s">
        <v>104</v>
      </c>
      <c r="U439" s="102" t="s">
        <v>1231</v>
      </c>
      <c r="V439" s="102" t="s">
        <v>1231</v>
      </c>
      <c r="W439" s="102" t="s">
        <v>1231</v>
      </c>
      <c r="X439" s="102" t="s">
        <v>1231</v>
      </c>
      <c r="Y439" s="103" t="s">
        <v>1236</v>
      </c>
      <c r="Z439" s="21" t="s">
        <v>104</v>
      </c>
      <c r="AA439" s="104" t="s">
        <v>1247</v>
      </c>
      <c r="AB439" s="105" t="s">
        <v>1232</v>
      </c>
      <c r="AC439" s="105" t="s">
        <v>1232</v>
      </c>
      <c r="AD439" s="18" t="s">
        <v>63</v>
      </c>
      <c r="AE439" s="18"/>
      <c r="AF439" s="19"/>
      <c r="AG439" s="19"/>
      <c r="AH439" s="33"/>
      <c r="AI439" s="102" t="s">
        <v>1230</v>
      </c>
      <c r="AJ439" s="95" t="s">
        <v>1229</v>
      </c>
      <c r="AK439" s="7"/>
      <c r="AL439" s="7"/>
      <c r="AM439" s="36" t="s">
        <v>64</v>
      </c>
      <c r="AN439" s="7"/>
      <c r="AO439" s="37"/>
      <c r="AP439" s="24"/>
      <c r="AQ439" s="103" t="s">
        <v>1229</v>
      </c>
      <c r="AR439" s="103" t="s">
        <v>1231</v>
      </c>
      <c r="AS439" s="33"/>
      <c r="AT439" s="15" t="s">
        <v>66</v>
      </c>
      <c r="AU439" s="11" t="s">
        <v>155</v>
      </c>
      <c r="AV439" s="86" t="s">
        <v>1180</v>
      </c>
      <c r="AW439" s="14"/>
      <c r="AX439" s="11" t="s">
        <v>94</v>
      </c>
      <c r="AY439" s="11" t="s">
        <v>60</v>
      </c>
      <c r="AZ439" s="11" t="s">
        <v>707</v>
      </c>
      <c r="BA439" s="11">
        <v>941120782</v>
      </c>
      <c r="BB439" s="11"/>
      <c r="BC439" s="12">
        <v>45986.387237602728</v>
      </c>
      <c r="BD439" s="12">
        <v>45986.399535362711</v>
      </c>
      <c r="BE439" s="12">
        <v>45986.39864606168</v>
      </c>
      <c r="BF439" s="11"/>
    </row>
    <row r="440" spans="1:58" s="48" customFormat="1" ht="15" customHeight="1" x14ac:dyDescent="0.3">
      <c r="A440" s="141">
        <v>442</v>
      </c>
      <c r="B440" s="7" t="s">
        <v>1179</v>
      </c>
      <c r="C440" s="95" t="s">
        <v>1177</v>
      </c>
      <c r="D440" s="95" t="s">
        <v>1177</v>
      </c>
      <c r="E440" s="95" t="s">
        <v>1177</v>
      </c>
      <c r="F440" s="95" t="s">
        <v>1177</v>
      </c>
      <c r="G440" s="95" t="s">
        <v>1177</v>
      </c>
      <c r="H440" s="95" t="s">
        <v>1177</v>
      </c>
      <c r="I440" s="95" t="s">
        <v>1177</v>
      </c>
      <c r="J440" s="95" t="s">
        <v>1177</v>
      </c>
      <c r="K440" s="95" t="s">
        <v>1177</v>
      </c>
      <c r="L440" s="95" t="s">
        <v>1177</v>
      </c>
      <c r="M440" s="95" t="s">
        <v>1179</v>
      </c>
      <c r="N440" s="95" t="s">
        <v>1177</v>
      </c>
      <c r="O440" s="95" t="s">
        <v>1177</v>
      </c>
      <c r="P440" s="95" t="s">
        <v>1177</v>
      </c>
      <c r="Q440" s="95" t="s">
        <v>1177</v>
      </c>
      <c r="R440" s="95" t="s">
        <v>1177</v>
      </c>
      <c r="S440" s="95" t="s">
        <v>1177</v>
      </c>
      <c r="T440" s="27" t="s">
        <v>104</v>
      </c>
      <c r="U440" s="102" t="s">
        <v>1231</v>
      </c>
      <c r="V440" s="102" t="s">
        <v>1231</v>
      </c>
      <c r="W440" s="102" t="s">
        <v>1231</v>
      </c>
      <c r="X440" s="102" t="s">
        <v>1231</v>
      </c>
      <c r="Y440" s="103" t="s">
        <v>1235</v>
      </c>
      <c r="Z440" s="10"/>
      <c r="AA440" s="104" t="s">
        <v>1243</v>
      </c>
      <c r="AB440" s="105" t="s">
        <v>1230</v>
      </c>
      <c r="AC440" s="105" t="s">
        <v>1229</v>
      </c>
      <c r="AD440" s="18"/>
      <c r="AE440" s="18"/>
      <c r="AF440" s="19"/>
      <c r="AG440" s="19" t="s">
        <v>121</v>
      </c>
      <c r="AH440" s="33" t="s">
        <v>295</v>
      </c>
      <c r="AI440" s="102" t="s">
        <v>1231</v>
      </c>
      <c r="AJ440" s="95" t="s">
        <v>1231</v>
      </c>
      <c r="AK440" s="7"/>
      <c r="AL440" s="7"/>
      <c r="AM440" s="36" t="s">
        <v>64</v>
      </c>
      <c r="AN440" s="7"/>
      <c r="AO440" s="37"/>
      <c r="AP440" s="24" t="s">
        <v>296</v>
      </c>
      <c r="AQ440" s="103" t="s">
        <v>1230</v>
      </c>
      <c r="AR440" s="103" t="s">
        <v>1231</v>
      </c>
      <c r="AS440" s="83" t="s">
        <v>104</v>
      </c>
      <c r="AT440" s="15" t="s">
        <v>66</v>
      </c>
      <c r="AU440" s="11" t="s">
        <v>155</v>
      </c>
      <c r="AV440" s="86" t="s">
        <v>1180</v>
      </c>
      <c r="AW440" s="14"/>
      <c r="AX440" s="11" t="s">
        <v>94</v>
      </c>
      <c r="AY440" s="11" t="s">
        <v>59</v>
      </c>
      <c r="AZ440" s="11" t="s">
        <v>297</v>
      </c>
      <c r="BA440" s="11"/>
      <c r="BB440" s="11"/>
      <c r="BC440" s="12">
        <v>45986.387777867487</v>
      </c>
      <c r="BD440" s="12">
        <v>45986.399647311642</v>
      </c>
      <c r="BE440" s="12">
        <v>45986.399414119507</v>
      </c>
      <c r="BF440" s="11"/>
    </row>
    <row r="441" spans="1:58" s="48" customFormat="1" ht="15" customHeight="1" x14ac:dyDescent="0.3">
      <c r="A441" s="141">
        <v>443</v>
      </c>
      <c r="B441" s="39" t="s">
        <v>1177</v>
      </c>
      <c r="C441" s="95" t="s">
        <v>1177</v>
      </c>
      <c r="D441" s="95" t="s">
        <v>1177</v>
      </c>
      <c r="E441" s="95" t="s">
        <v>1177</v>
      </c>
      <c r="F441" s="95" t="s">
        <v>1177</v>
      </c>
      <c r="G441" s="95" t="s">
        <v>1177</v>
      </c>
      <c r="H441" s="95" t="s">
        <v>1177</v>
      </c>
      <c r="I441" s="95" t="s">
        <v>1177</v>
      </c>
      <c r="J441" s="95" t="s">
        <v>1177</v>
      </c>
      <c r="K441" s="95" t="s">
        <v>1179</v>
      </c>
      <c r="L441" s="95" t="s">
        <v>1179</v>
      </c>
      <c r="M441" s="95" t="s">
        <v>1179</v>
      </c>
      <c r="N441" s="95" t="s">
        <v>1179</v>
      </c>
      <c r="O441" s="95" t="s">
        <v>1179</v>
      </c>
      <c r="P441" s="95" t="s">
        <v>1179</v>
      </c>
      <c r="Q441" s="95" t="s">
        <v>1177</v>
      </c>
      <c r="R441" s="95" t="s">
        <v>1177</v>
      </c>
      <c r="S441" s="95" t="s">
        <v>1177</v>
      </c>
      <c r="T441" s="25"/>
      <c r="U441" s="102" t="s">
        <v>1229</v>
      </c>
      <c r="V441" s="102" t="s">
        <v>1229</v>
      </c>
      <c r="W441" s="102" t="s">
        <v>1231</v>
      </c>
      <c r="X441" s="102" t="s">
        <v>1230</v>
      </c>
      <c r="Y441" s="103" t="s">
        <v>1233</v>
      </c>
      <c r="Z441" s="10"/>
      <c r="AA441" s="104" t="s">
        <v>1244</v>
      </c>
      <c r="AB441" s="105" t="s">
        <v>1229</v>
      </c>
      <c r="AC441" s="105" t="s">
        <v>1229</v>
      </c>
      <c r="AD441" s="18" t="s">
        <v>63</v>
      </c>
      <c r="AE441" s="18"/>
      <c r="AF441" s="19"/>
      <c r="AG441" s="19"/>
      <c r="AH441" s="33"/>
      <c r="AI441" s="102" t="s">
        <v>1231</v>
      </c>
      <c r="AJ441" s="95" t="s">
        <v>1229</v>
      </c>
      <c r="AK441" s="7"/>
      <c r="AL441" s="7"/>
      <c r="AM441" s="36" t="s">
        <v>64</v>
      </c>
      <c r="AN441" s="7"/>
      <c r="AO441" s="37"/>
      <c r="AP441" s="24"/>
      <c r="AQ441" s="103" t="s">
        <v>1229</v>
      </c>
      <c r="AR441" s="103" t="s">
        <v>1229</v>
      </c>
      <c r="AS441" s="33"/>
      <c r="AT441" s="15" t="s">
        <v>66</v>
      </c>
      <c r="AU441" s="11" t="s">
        <v>155</v>
      </c>
      <c r="AV441" s="86" t="s">
        <v>1180</v>
      </c>
      <c r="AW441" s="14"/>
      <c r="AX441" s="11" t="s">
        <v>94</v>
      </c>
      <c r="AY441" s="11" t="s">
        <v>60</v>
      </c>
      <c r="AZ441" s="11" t="s">
        <v>708</v>
      </c>
      <c r="BA441" s="11">
        <v>223634098</v>
      </c>
      <c r="BB441" s="11"/>
      <c r="BC441" s="12">
        <v>45986.388373895228</v>
      </c>
      <c r="BD441" s="12">
        <v>45986.400221853852</v>
      </c>
      <c r="BE441" s="12">
        <v>45986.399448114018</v>
      </c>
      <c r="BF441" s="11"/>
    </row>
    <row r="442" spans="1:58" s="48" customFormat="1" ht="15" customHeight="1" x14ac:dyDescent="0.3">
      <c r="A442" s="141">
        <v>444</v>
      </c>
      <c r="B442" s="39" t="s">
        <v>1177</v>
      </c>
      <c r="C442" s="95" t="s">
        <v>1177</v>
      </c>
      <c r="D442" s="95" t="s">
        <v>1177</v>
      </c>
      <c r="E442" s="95" t="s">
        <v>1177</v>
      </c>
      <c r="F442" s="95" t="s">
        <v>1178</v>
      </c>
      <c r="G442" s="95" t="s">
        <v>1177</v>
      </c>
      <c r="H442" s="95" t="s">
        <v>1177</v>
      </c>
      <c r="I442" s="95" t="s">
        <v>1177</v>
      </c>
      <c r="J442" s="95" t="s">
        <v>1177</v>
      </c>
      <c r="K442" s="95" t="s">
        <v>1177</v>
      </c>
      <c r="L442" s="95" t="s">
        <v>1177</v>
      </c>
      <c r="M442" s="95" t="s">
        <v>1177</v>
      </c>
      <c r="N442" s="95" t="s">
        <v>1177</v>
      </c>
      <c r="O442" s="95" t="s">
        <v>1177</v>
      </c>
      <c r="P442" s="95" t="s">
        <v>1177</v>
      </c>
      <c r="Q442" s="95" t="s">
        <v>1177</v>
      </c>
      <c r="R442" s="95" t="s">
        <v>1179</v>
      </c>
      <c r="S442" s="95" t="s">
        <v>1177</v>
      </c>
      <c r="T442" s="25"/>
      <c r="U442" s="102" t="s">
        <v>1229</v>
      </c>
      <c r="V442" s="102" t="s">
        <v>1229</v>
      </c>
      <c r="W442" s="102" t="s">
        <v>1230</v>
      </c>
      <c r="X442" s="102" t="s">
        <v>1230</v>
      </c>
      <c r="Y442" s="103" t="s">
        <v>1233</v>
      </c>
      <c r="Z442" s="10"/>
      <c r="AA442" s="104" t="s">
        <v>1244</v>
      </c>
      <c r="AB442" s="105" t="s">
        <v>1229</v>
      </c>
      <c r="AC442" s="105" t="s">
        <v>1231</v>
      </c>
      <c r="AD442" s="18" t="s">
        <v>63</v>
      </c>
      <c r="AE442" s="18"/>
      <c r="AF442" s="19"/>
      <c r="AG442" s="19"/>
      <c r="AH442" s="33"/>
      <c r="AI442" s="102" t="s">
        <v>1231</v>
      </c>
      <c r="AJ442" s="95" t="s">
        <v>1229</v>
      </c>
      <c r="AK442" s="7"/>
      <c r="AL442" s="7" t="s">
        <v>80</v>
      </c>
      <c r="AM442" s="36"/>
      <c r="AN442" s="7"/>
      <c r="AO442" s="37"/>
      <c r="AP442" s="24"/>
      <c r="AQ442" s="103" t="s">
        <v>1229</v>
      </c>
      <c r="AR442" s="103" t="s">
        <v>1231</v>
      </c>
      <c r="AS442" s="33"/>
      <c r="AT442" s="15" t="s">
        <v>66</v>
      </c>
      <c r="AU442" s="11" t="s">
        <v>155</v>
      </c>
      <c r="AV442" s="86" t="s">
        <v>1180</v>
      </c>
      <c r="AW442" s="14"/>
      <c r="AX442" s="11" t="s">
        <v>109</v>
      </c>
      <c r="AY442" s="11" t="s">
        <v>59</v>
      </c>
      <c r="AZ442" s="11" t="s">
        <v>709</v>
      </c>
      <c r="BA442" s="11"/>
      <c r="BB442" s="11"/>
      <c r="BC442" s="12">
        <v>45986.388350065732</v>
      </c>
      <c r="BD442" s="12">
        <v>45986.40055143807</v>
      </c>
      <c r="BE442" s="12">
        <v>45986.400157149357</v>
      </c>
      <c r="BF442" s="11"/>
    </row>
    <row r="443" spans="1:58" s="48" customFormat="1" ht="15" customHeight="1" x14ac:dyDescent="0.3">
      <c r="A443" s="141">
        <v>445</v>
      </c>
      <c r="B443" s="39" t="s">
        <v>1177</v>
      </c>
      <c r="C443" s="95" t="s">
        <v>1177</v>
      </c>
      <c r="D443" s="95" t="s">
        <v>1179</v>
      </c>
      <c r="E443" s="95" t="s">
        <v>1177</v>
      </c>
      <c r="F443" s="95" t="s">
        <v>1177</v>
      </c>
      <c r="G443" s="95" t="s">
        <v>1177</v>
      </c>
      <c r="H443" s="95" t="s">
        <v>1177</v>
      </c>
      <c r="I443" s="95" t="s">
        <v>1177</v>
      </c>
      <c r="J443" s="95" t="s">
        <v>1177</v>
      </c>
      <c r="K443" s="95" t="s">
        <v>1177</v>
      </c>
      <c r="L443" s="95" t="s">
        <v>1177</v>
      </c>
      <c r="M443" s="95" t="s">
        <v>1177</v>
      </c>
      <c r="N443" s="95" t="s">
        <v>1177</v>
      </c>
      <c r="O443" s="95" t="s">
        <v>1177</v>
      </c>
      <c r="P443" s="95" t="s">
        <v>1177</v>
      </c>
      <c r="Q443" s="95" t="s">
        <v>1177</v>
      </c>
      <c r="R443" s="95" t="s">
        <v>1177</v>
      </c>
      <c r="S443" s="95" t="s">
        <v>1177</v>
      </c>
      <c r="T443" s="25"/>
      <c r="U443" s="102" t="s">
        <v>1229</v>
      </c>
      <c r="V443" s="102" t="s">
        <v>1229</v>
      </c>
      <c r="W443" s="102" t="s">
        <v>1231</v>
      </c>
      <c r="X443" s="102" t="s">
        <v>1231</v>
      </c>
      <c r="Y443" s="103" t="s">
        <v>1237</v>
      </c>
      <c r="Z443" s="10" t="s">
        <v>710</v>
      </c>
      <c r="AA443" s="104" t="s">
        <v>1246</v>
      </c>
      <c r="AB443" s="105" t="s">
        <v>1229</v>
      </c>
      <c r="AC443" s="105" t="s">
        <v>1229</v>
      </c>
      <c r="AD443" s="18" t="s">
        <v>63</v>
      </c>
      <c r="AE443" s="18"/>
      <c r="AF443" s="19"/>
      <c r="AG443" s="19"/>
      <c r="AH443" s="33"/>
      <c r="AI443" s="102" t="s">
        <v>1231</v>
      </c>
      <c r="AJ443" s="95" t="s">
        <v>1231</v>
      </c>
      <c r="AK443" s="7"/>
      <c r="AL443" s="7"/>
      <c r="AM443" s="36"/>
      <c r="AN443" s="7"/>
      <c r="AO443" s="37"/>
      <c r="AP443" s="24" t="s">
        <v>711</v>
      </c>
      <c r="AQ443" s="103" t="s">
        <v>1229</v>
      </c>
      <c r="AR443" s="103" t="s">
        <v>1229</v>
      </c>
      <c r="AS443" s="33"/>
      <c r="AT443" s="15" t="s">
        <v>66</v>
      </c>
      <c r="AU443" s="11" t="s">
        <v>155</v>
      </c>
      <c r="AV443" s="86" t="s">
        <v>1180</v>
      </c>
      <c r="AW443" s="14"/>
      <c r="AX443" s="11" t="s">
        <v>94</v>
      </c>
      <c r="AY443" s="11" t="s">
        <v>60</v>
      </c>
      <c r="AZ443" s="11" t="s">
        <v>712</v>
      </c>
      <c r="BA443" s="11">
        <v>895650908</v>
      </c>
      <c r="BB443" s="11"/>
      <c r="BC443" s="12">
        <v>45986.387157199111</v>
      </c>
      <c r="BD443" s="12">
        <v>45986.400610116318</v>
      </c>
      <c r="BE443" s="12">
        <v>45986.400458353302</v>
      </c>
      <c r="BF443" s="11"/>
    </row>
    <row r="444" spans="1:58" s="48" customFormat="1" ht="15" customHeight="1" x14ac:dyDescent="0.3">
      <c r="A444" s="141">
        <v>446</v>
      </c>
      <c r="B444" s="39" t="s">
        <v>1177</v>
      </c>
      <c r="C444" s="95" t="s">
        <v>1177</v>
      </c>
      <c r="D444" s="95" t="s">
        <v>1177</v>
      </c>
      <c r="E444" s="95" t="s">
        <v>1177</v>
      </c>
      <c r="F444" s="95" t="s">
        <v>1177</v>
      </c>
      <c r="G444" s="95" t="s">
        <v>1177</v>
      </c>
      <c r="H444" s="95" t="s">
        <v>1177</v>
      </c>
      <c r="I444" s="95" t="s">
        <v>1177</v>
      </c>
      <c r="J444" s="95" t="s">
        <v>1177</v>
      </c>
      <c r="K444" s="95" t="s">
        <v>1177</v>
      </c>
      <c r="L444" s="95" t="s">
        <v>1177</v>
      </c>
      <c r="M444" s="95" t="s">
        <v>1179</v>
      </c>
      <c r="N444" s="95" t="s">
        <v>1179</v>
      </c>
      <c r="O444" s="95" t="s">
        <v>1177</v>
      </c>
      <c r="P444" s="95" t="s">
        <v>1177</v>
      </c>
      <c r="Q444" s="95" t="s">
        <v>1177</v>
      </c>
      <c r="R444" s="95" t="s">
        <v>1177</v>
      </c>
      <c r="S444" s="95" t="s">
        <v>1177</v>
      </c>
      <c r="T444" s="27" t="s">
        <v>104</v>
      </c>
      <c r="U444" s="102" t="s">
        <v>1231</v>
      </c>
      <c r="V444" s="102" t="s">
        <v>1231</v>
      </c>
      <c r="W444" s="102" t="s">
        <v>1231</v>
      </c>
      <c r="X444" s="102" t="s">
        <v>1231</v>
      </c>
      <c r="Y444" s="103" t="s">
        <v>1236</v>
      </c>
      <c r="Z444" s="21" t="s">
        <v>104</v>
      </c>
      <c r="AA444" s="104" t="s">
        <v>1247</v>
      </c>
      <c r="AB444" s="105" t="s">
        <v>1229</v>
      </c>
      <c r="AC444" s="105" t="s">
        <v>1231</v>
      </c>
      <c r="AD444" s="18" t="s">
        <v>63</v>
      </c>
      <c r="AE444" s="18"/>
      <c r="AF444" s="19"/>
      <c r="AG444" s="19"/>
      <c r="AH444" s="33"/>
      <c r="AI444" s="102" t="s">
        <v>1231</v>
      </c>
      <c r="AJ444" s="95" t="s">
        <v>1229</v>
      </c>
      <c r="AK444" s="7"/>
      <c r="AL444" s="7"/>
      <c r="AM444" s="36" t="s">
        <v>64</v>
      </c>
      <c r="AN444" s="7"/>
      <c r="AO444" s="37"/>
      <c r="AP444" s="24"/>
      <c r="AQ444" s="103" t="s">
        <v>1229</v>
      </c>
      <c r="AR444" s="103" t="s">
        <v>1231</v>
      </c>
      <c r="AS444" s="33"/>
      <c r="AT444" s="15" t="s">
        <v>66</v>
      </c>
      <c r="AU444" s="11" t="s">
        <v>155</v>
      </c>
      <c r="AV444" s="86" t="s">
        <v>1180</v>
      </c>
      <c r="AW444" s="14"/>
      <c r="AX444" s="11" t="s">
        <v>94</v>
      </c>
      <c r="AY444" s="11" t="s">
        <v>60</v>
      </c>
      <c r="AZ444" s="11" t="s">
        <v>713</v>
      </c>
      <c r="BA444" s="11">
        <v>917549746</v>
      </c>
      <c r="BB444" s="11"/>
      <c r="BC444" s="12">
        <v>45986.387313615298</v>
      </c>
      <c r="BD444" s="12">
        <v>45986.401009967441</v>
      </c>
      <c r="BE444" s="12">
        <v>45986.400030498669</v>
      </c>
      <c r="BF444" s="11"/>
    </row>
    <row r="445" spans="1:58" s="48" customFormat="1" ht="15" customHeight="1" x14ac:dyDescent="0.3">
      <c r="A445" s="141">
        <v>447</v>
      </c>
      <c r="B445" s="95" t="s">
        <v>1177</v>
      </c>
      <c r="C445" s="95" t="s">
        <v>1177</v>
      </c>
      <c r="D445" s="95" t="s">
        <v>1179</v>
      </c>
      <c r="E445" s="95" t="s">
        <v>1177</v>
      </c>
      <c r="F445" s="95" t="s">
        <v>1179</v>
      </c>
      <c r="G445" s="95" t="s">
        <v>1177</v>
      </c>
      <c r="H445" s="95" t="s">
        <v>1177</v>
      </c>
      <c r="I445" s="95" t="s">
        <v>1177</v>
      </c>
      <c r="J445" s="95" t="s">
        <v>1179</v>
      </c>
      <c r="K445" s="95" t="s">
        <v>1177</v>
      </c>
      <c r="L445" s="95" t="s">
        <v>1179</v>
      </c>
      <c r="M445" s="95" t="s">
        <v>1179</v>
      </c>
      <c r="N445" s="95" t="s">
        <v>1177</v>
      </c>
      <c r="O445" s="95" t="s">
        <v>1177</v>
      </c>
      <c r="P445" s="95" t="s">
        <v>1179</v>
      </c>
      <c r="Q445" s="95" t="s">
        <v>1179</v>
      </c>
      <c r="R445" s="95" t="s">
        <v>1179</v>
      </c>
      <c r="S445" s="95" t="s">
        <v>1177</v>
      </c>
      <c r="T445" s="25" t="s">
        <v>714</v>
      </c>
      <c r="U445" s="102" t="s">
        <v>1229</v>
      </c>
      <c r="V445" s="102" t="s">
        <v>1230</v>
      </c>
      <c r="W445" s="102" t="s">
        <v>1230</v>
      </c>
      <c r="X445" s="102" t="s">
        <v>1230</v>
      </c>
      <c r="Y445" s="103" t="s">
        <v>1233</v>
      </c>
      <c r="Z445" s="10" t="s">
        <v>715</v>
      </c>
      <c r="AA445" s="104" t="s">
        <v>1245</v>
      </c>
      <c r="AB445" s="105" t="s">
        <v>1229</v>
      </c>
      <c r="AC445" s="105" t="s">
        <v>1230</v>
      </c>
      <c r="AD445" s="18" t="s">
        <v>63</v>
      </c>
      <c r="AE445" s="18"/>
      <c r="AF445" s="19"/>
      <c r="AG445" s="19" t="s">
        <v>121</v>
      </c>
      <c r="AH445" s="33" t="s">
        <v>716</v>
      </c>
      <c r="AI445" s="102" t="s">
        <v>1229</v>
      </c>
      <c r="AJ445" s="95" t="s">
        <v>1229</v>
      </c>
      <c r="AK445" s="7" t="s">
        <v>99</v>
      </c>
      <c r="AL445" s="7"/>
      <c r="AM445" s="36"/>
      <c r="AN445" s="7"/>
      <c r="AO445" s="37" t="s">
        <v>121</v>
      </c>
      <c r="AP445" s="24" t="s">
        <v>717</v>
      </c>
      <c r="AQ445" s="103" t="s">
        <v>1229</v>
      </c>
      <c r="AR445" s="103" t="s">
        <v>1231</v>
      </c>
      <c r="AS445" s="33"/>
      <c r="AT445" s="15" t="s">
        <v>66</v>
      </c>
      <c r="AU445" s="11" t="s">
        <v>155</v>
      </c>
      <c r="AV445" s="86" t="s">
        <v>1180</v>
      </c>
      <c r="AW445" s="14"/>
      <c r="AX445" s="11" t="s">
        <v>94</v>
      </c>
      <c r="AY445" s="11" t="s">
        <v>60</v>
      </c>
      <c r="AZ445" s="11" t="s">
        <v>718</v>
      </c>
      <c r="BA445" s="11">
        <v>211151261</v>
      </c>
      <c r="BB445" s="11"/>
      <c r="BC445" s="12">
        <v>45986.38767124719</v>
      </c>
      <c r="BD445" s="12">
        <v>45986.401024116603</v>
      </c>
      <c r="BE445" s="12">
        <v>45986.4008070813</v>
      </c>
      <c r="BF445" s="11"/>
    </row>
    <row r="446" spans="1:58" s="48" customFormat="1" ht="15" customHeight="1" x14ac:dyDescent="0.3">
      <c r="A446" s="141">
        <v>448</v>
      </c>
      <c r="B446" s="95" t="s">
        <v>1177</v>
      </c>
      <c r="C446" s="95" t="s">
        <v>1177</v>
      </c>
      <c r="D446" s="95" t="s">
        <v>1177</v>
      </c>
      <c r="E446" s="95" t="s">
        <v>1177</v>
      </c>
      <c r="F446" s="95" t="s">
        <v>1179</v>
      </c>
      <c r="G446" s="95" t="s">
        <v>1177</v>
      </c>
      <c r="H446" s="95" t="s">
        <v>1177</v>
      </c>
      <c r="I446" s="95" t="s">
        <v>1177</v>
      </c>
      <c r="J446" s="95" t="s">
        <v>1177</v>
      </c>
      <c r="K446" s="95" t="s">
        <v>1177</v>
      </c>
      <c r="L446" s="95" t="s">
        <v>1177</v>
      </c>
      <c r="M446" s="95" t="s">
        <v>1177</v>
      </c>
      <c r="N446" s="95" t="s">
        <v>1179</v>
      </c>
      <c r="O446" s="95" t="s">
        <v>1179</v>
      </c>
      <c r="P446" s="95" t="s">
        <v>1177</v>
      </c>
      <c r="Q446" s="95" t="s">
        <v>1177</v>
      </c>
      <c r="R446" s="95" t="s">
        <v>1177</v>
      </c>
      <c r="S446" s="95" t="s">
        <v>1177</v>
      </c>
      <c r="T446" s="25" t="s">
        <v>719</v>
      </c>
      <c r="U446" s="102" t="s">
        <v>1229</v>
      </c>
      <c r="V446" s="102" t="s">
        <v>1230</v>
      </c>
      <c r="W446" s="102" t="s">
        <v>1230</v>
      </c>
      <c r="X446" s="102" t="s">
        <v>1231</v>
      </c>
      <c r="Y446" s="103" t="s">
        <v>1235</v>
      </c>
      <c r="Z446" s="21" t="s">
        <v>59</v>
      </c>
      <c r="AA446" s="104" t="s">
        <v>1246</v>
      </c>
      <c r="AB446" s="105" t="s">
        <v>1231</v>
      </c>
      <c r="AC446" s="105" t="s">
        <v>1229</v>
      </c>
      <c r="AD446" s="18" t="s">
        <v>63</v>
      </c>
      <c r="AE446" s="18"/>
      <c r="AF446" s="19"/>
      <c r="AG446" s="19"/>
      <c r="AH446" s="33"/>
      <c r="AI446" s="102" t="s">
        <v>1231</v>
      </c>
      <c r="AJ446" s="95" t="s">
        <v>1231</v>
      </c>
      <c r="AK446" s="7"/>
      <c r="AL446" s="7" t="s">
        <v>80</v>
      </c>
      <c r="AM446" s="36"/>
      <c r="AN446" s="7"/>
      <c r="AO446" s="37"/>
      <c r="AP446" s="24"/>
      <c r="AQ446" s="103" t="s">
        <v>1231</v>
      </c>
      <c r="AR446" s="103" t="s">
        <v>1231</v>
      </c>
      <c r="AS446" s="33"/>
      <c r="AT446" s="15" t="s">
        <v>66</v>
      </c>
      <c r="AU446" s="11" t="s">
        <v>155</v>
      </c>
      <c r="AV446" s="86" t="s">
        <v>1180</v>
      </c>
      <c r="AW446" s="14"/>
      <c r="AX446" s="11" t="s">
        <v>94</v>
      </c>
      <c r="AY446" s="11" t="s">
        <v>60</v>
      </c>
      <c r="AZ446" s="11" t="s">
        <v>720</v>
      </c>
      <c r="BA446" s="11">
        <v>738199831</v>
      </c>
      <c r="BB446" s="11"/>
      <c r="BC446" s="12">
        <v>45986.38719203815</v>
      </c>
      <c r="BD446" s="12">
        <v>45986.402032587721</v>
      </c>
      <c r="BE446" s="12">
        <v>45986.401757057487</v>
      </c>
      <c r="BF446" s="11"/>
    </row>
    <row r="447" spans="1:58" s="48" customFormat="1" ht="15" customHeight="1" x14ac:dyDescent="0.3">
      <c r="A447" s="141">
        <v>449</v>
      </c>
      <c r="B447" s="39" t="s">
        <v>1177</v>
      </c>
      <c r="C447" s="39" t="s">
        <v>1179</v>
      </c>
      <c r="D447" s="95" t="s">
        <v>1179</v>
      </c>
      <c r="E447" s="95" t="s">
        <v>1177</v>
      </c>
      <c r="F447" s="95" t="s">
        <v>1177</v>
      </c>
      <c r="G447" s="95" t="s">
        <v>1177</v>
      </c>
      <c r="H447" s="95" t="s">
        <v>1177</v>
      </c>
      <c r="I447" s="99" t="s">
        <v>1179</v>
      </c>
      <c r="J447" s="95" t="s">
        <v>1179</v>
      </c>
      <c r="K447" s="95" t="s">
        <v>1179</v>
      </c>
      <c r="L447" s="95" t="s">
        <v>1179</v>
      </c>
      <c r="M447" s="95" t="s">
        <v>1177</v>
      </c>
      <c r="N447" s="95" t="s">
        <v>1177</v>
      </c>
      <c r="O447" s="95" t="s">
        <v>1177</v>
      </c>
      <c r="P447" s="95" t="s">
        <v>1177</v>
      </c>
      <c r="Q447" s="95" t="s">
        <v>1177</v>
      </c>
      <c r="R447" s="95" t="s">
        <v>1179</v>
      </c>
      <c r="S447" s="95" t="s">
        <v>1179</v>
      </c>
      <c r="T447" s="25"/>
      <c r="U447" s="102" t="s">
        <v>1229</v>
      </c>
      <c r="V447" s="102" t="s">
        <v>1229</v>
      </c>
      <c r="W447" s="102" t="s">
        <v>1231</v>
      </c>
      <c r="X447" s="102" t="s">
        <v>1230</v>
      </c>
      <c r="Y447" s="103" t="s">
        <v>1233</v>
      </c>
      <c r="Z447" s="10"/>
      <c r="AA447" s="104" t="s">
        <v>1243</v>
      </c>
      <c r="AB447" s="105" t="s">
        <v>1231</v>
      </c>
      <c r="AC447" s="105" t="s">
        <v>1229</v>
      </c>
      <c r="AD447" s="18"/>
      <c r="AE447" s="18" t="s">
        <v>73</v>
      </c>
      <c r="AF447" s="19" t="s">
        <v>79</v>
      </c>
      <c r="AG447" s="19"/>
      <c r="AH447" s="33"/>
      <c r="AI447" s="102" t="s">
        <v>1230</v>
      </c>
      <c r="AJ447" s="95" t="s">
        <v>1231</v>
      </c>
      <c r="AK447" s="7"/>
      <c r="AL447" s="7"/>
      <c r="AM447" s="36" t="s">
        <v>64</v>
      </c>
      <c r="AN447" s="7"/>
      <c r="AO447" s="37"/>
      <c r="AP447" s="24"/>
      <c r="AQ447" s="103" t="s">
        <v>1229</v>
      </c>
      <c r="AR447" s="103" t="s">
        <v>1229</v>
      </c>
      <c r="AS447" s="33"/>
      <c r="AT447" s="15" t="s">
        <v>66</v>
      </c>
      <c r="AU447" s="11" t="s">
        <v>155</v>
      </c>
      <c r="AV447" s="86" t="s">
        <v>1180</v>
      </c>
      <c r="AW447" s="14"/>
      <c r="AX447" s="11" t="s">
        <v>94</v>
      </c>
      <c r="AY447" s="11" t="s">
        <v>60</v>
      </c>
      <c r="AZ447" s="11" t="s">
        <v>721</v>
      </c>
      <c r="BA447" s="11">
        <v>627553320</v>
      </c>
      <c r="BB447" s="11"/>
      <c r="BC447" s="12">
        <v>45986.388962973411</v>
      </c>
      <c r="BD447" s="12">
        <v>45986.402541309668</v>
      </c>
      <c r="BE447" s="12">
        <v>45986.402118431193</v>
      </c>
      <c r="BF447" s="11"/>
    </row>
    <row r="448" spans="1:58" s="48" customFormat="1" ht="15" customHeight="1" x14ac:dyDescent="0.3">
      <c r="A448" s="141">
        <v>450</v>
      </c>
      <c r="B448" s="7" t="s">
        <v>1179</v>
      </c>
      <c r="C448" s="95" t="s">
        <v>1177</v>
      </c>
      <c r="D448" s="95" t="s">
        <v>1177</v>
      </c>
      <c r="E448" s="39" t="s">
        <v>1179</v>
      </c>
      <c r="F448" s="95" t="s">
        <v>1177</v>
      </c>
      <c r="G448" s="95" t="s">
        <v>1179</v>
      </c>
      <c r="H448" s="95" t="s">
        <v>1179</v>
      </c>
      <c r="I448" s="95" t="s">
        <v>1177</v>
      </c>
      <c r="J448" s="95" t="s">
        <v>1177</v>
      </c>
      <c r="K448" s="95" t="s">
        <v>1177</v>
      </c>
      <c r="L448" s="95" t="s">
        <v>1177</v>
      </c>
      <c r="M448" s="95" t="s">
        <v>1179</v>
      </c>
      <c r="N448" s="95" t="s">
        <v>1177</v>
      </c>
      <c r="O448" s="95" t="s">
        <v>1177</v>
      </c>
      <c r="P448" s="95" t="s">
        <v>1177</v>
      </c>
      <c r="Q448" s="95" t="s">
        <v>1177</v>
      </c>
      <c r="R448" s="95" t="s">
        <v>1177</v>
      </c>
      <c r="S448" s="95" t="s">
        <v>1177</v>
      </c>
      <c r="T448" s="25" t="s">
        <v>211</v>
      </c>
      <c r="U448" s="102" t="s">
        <v>1229</v>
      </c>
      <c r="V448" s="102" t="s">
        <v>1229</v>
      </c>
      <c r="W448" s="102" t="s">
        <v>1229</v>
      </c>
      <c r="X448" s="102" t="s">
        <v>1229</v>
      </c>
      <c r="Y448" s="103" t="s">
        <v>1236</v>
      </c>
      <c r="Z448" s="29" t="s">
        <v>212</v>
      </c>
      <c r="AA448" s="104" t="s">
        <v>1244</v>
      </c>
      <c r="AB448" s="105" t="s">
        <v>1229</v>
      </c>
      <c r="AC448" s="105" t="s">
        <v>1229</v>
      </c>
      <c r="AD448" s="18"/>
      <c r="AE448" s="18" t="s">
        <v>73</v>
      </c>
      <c r="AF448" s="19"/>
      <c r="AG448" s="19"/>
      <c r="AH448" s="33"/>
      <c r="AI448" s="102" t="s">
        <v>1229</v>
      </c>
      <c r="AJ448" s="95" t="s">
        <v>1229</v>
      </c>
      <c r="AK448" s="7"/>
      <c r="AL448" s="7" t="s">
        <v>80</v>
      </c>
      <c r="AM448" s="36" t="s">
        <v>64</v>
      </c>
      <c r="AN448" s="7"/>
      <c r="AO448" s="37"/>
      <c r="AP448" s="24"/>
      <c r="AQ448" s="103" t="s">
        <v>1231</v>
      </c>
      <c r="AR448" s="103" t="s">
        <v>1229</v>
      </c>
      <c r="AS448" s="83" t="s">
        <v>213</v>
      </c>
      <c r="AT448" s="15" t="s">
        <v>66</v>
      </c>
      <c r="AU448" s="11" t="s">
        <v>155</v>
      </c>
      <c r="AV448" s="86" t="s">
        <v>1180</v>
      </c>
      <c r="AW448" s="14"/>
      <c r="AX448" s="11" t="s">
        <v>94</v>
      </c>
      <c r="AY448" s="11" t="s">
        <v>60</v>
      </c>
      <c r="AZ448" s="11" t="s">
        <v>214</v>
      </c>
      <c r="BA448" s="11">
        <v>974661169</v>
      </c>
      <c r="BB448" s="11"/>
      <c r="BC448" s="12">
        <v>45986.389824674246</v>
      </c>
      <c r="BD448" s="12">
        <v>45986.402595029147</v>
      </c>
      <c r="BE448" s="12">
        <v>45986.402325698124</v>
      </c>
      <c r="BF448" s="11"/>
    </row>
    <row r="449" spans="1:58" s="48" customFormat="1" ht="15" customHeight="1" x14ac:dyDescent="0.3">
      <c r="A449" s="141">
        <v>451</v>
      </c>
      <c r="B449" s="95" t="s">
        <v>1177</v>
      </c>
      <c r="C449" s="95" t="s">
        <v>1177</v>
      </c>
      <c r="D449" s="95" t="s">
        <v>1179</v>
      </c>
      <c r="E449" s="95" t="s">
        <v>1179</v>
      </c>
      <c r="F449" s="95" t="s">
        <v>1179</v>
      </c>
      <c r="G449" s="95" t="s">
        <v>1177</v>
      </c>
      <c r="H449" s="95" t="s">
        <v>1177</v>
      </c>
      <c r="I449" s="95" t="s">
        <v>1177</v>
      </c>
      <c r="J449" s="95" t="s">
        <v>1177</v>
      </c>
      <c r="K449" s="95" t="s">
        <v>1177</v>
      </c>
      <c r="L449" s="95" t="s">
        <v>1177</v>
      </c>
      <c r="M449" s="95" t="s">
        <v>1177</v>
      </c>
      <c r="N449" s="95" t="s">
        <v>1177</v>
      </c>
      <c r="O449" s="95" t="s">
        <v>1177</v>
      </c>
      <c r="P449" s="95" t="s">
        <v>1177</v>
      </c>
      <c r="Q449" s="95" t="s">
        <v>1177</v>
      </c>
      <c r="R449" s="95" t="s">
        <v>1177</v>
      </c>
      <c r="S449" s="95" t="s">
        <v>1177</v>
      </c>
      <c r="T449" s="25" t="s">
        <v>722</v>
      </c>
      <c r="U449" s="102" t="s">
        <v>1229</v>
      </c>
      <c r="V449" s="102" t="s">
        <v>1229</v>
      </c>
      <c r="W449" s="102" t="s">
        <v>1230</v>
      </c>
      <c r="X449" s="102" t="s">
        <v>1230</v>
      </c>
      <c r="Y449" s="103" t="s">
        <v>1236</v>
      </c>
      <c r="Z449" s="21" t="s">
        <v>104</v>
      </c>
      <c r="AA449" s="104" t="s">
        <v>1244</v>
      </c>
      <c r="AB449" s="105" t="s">
        <v>1229</v>
      </c>
      <c r="AC449" s="105" t="s">
        <v>1229</v>
      </c>
      <c r="AD449" s="18" t="s">
        <v>63</v>
      </c>
      <c r="AE449" s="18"/>
      <c r="AF449" s="19" t="s">
        <v>79</v>
      </c>
      <c r="AG449" s="19"/>
      <c r="AH449" s="33"/>
      <c r="AI449" s="102" t="s">
        <v>1230</v>
      </c>
      <c r="AJ449" s="95" t="s">
        <v>1229</v>
      </c>
      <c r="AK449" s="7"/>
      <c r="AL449" s="7" t="s">
        <v>80</v>
      </c>
      <c r="AM449" s="36" t="s">
        <v>64</v>
      </c>
      <c r="AN449" s="7"/>
      <c r="AO449" s="37"/>
      <c r="AP449" s="24"/>
      <c r="AQ449" s="103" t="s">
        <v>1230</v>
      </c>
      <c r="AR449" s="103" t="s">
        <v>1230</v>
      </c>
      <c r="AS449" s="33"/>
      <c r="AT449" s="15" t="s">
        <v>66</v>
      </c>
      <c r="AU449" s="11" t="s">
        <v>155</v>
      </c>
      <c r="AV449" s="86" t="s">
        <v>1180</v>
      </c>
      <c r="AW449" s="14"/>
      <c r="AX449" s="11" t="s">
        <v>94</v>
      </c>
      <c r="AY449" s="11" t="s">
        <v>60</v>
      </c>
      <c r="AZ449" s="11" t="s">
        <v>723</v>
      </c>
      <c r="BA449" s="11">
        <v>768888929</v>
      </c>
      <c r="BB449" s="11"/>
      <c r="BC449" s="12">
        <v>45986.390325561551</v>
      </c>
      <c r="BD449" s="12">
        <v>45986.402604363298</v>
      </c>
      <c r="BE449" s="12">
        <v>45986.402333933853</v>
      </c>
      <c r="BF449" s="11"/>
    </row>
    <row r="450" spans="1:58" s="48" customFormat="1" ht="15" customHeight="1" x14ac:dyDescent="0.3">
      <c r="A450" s="141">
        <v>452</v>
      </c>
      <c r="B450" s="39" t="s">
        <v>1177</v>
      </c>
      <c r="C450" s="95" t="s">
        <v>1177</v>
      </c>
      <c r="D450" s="95" t="s">
        <v>1177</v>
      </c>
      <c r="E450" s="95" t="s">
        <v>1177</v>
      </c>
      <c r="F450" s="95" t="s">
        <v>1177</v>
      </c>
      <c r="G450" s="95" t="s">
        <v>1177</v>
      </c>
      <c r="H450" s="95" t="s">
        <v>1177</v>
      </c>
      <c r="I450" s="95" t="s">
        <v>1177</v>
      </c>
      <c r="J450" s="95" t="s">
        <v>1177</v>
      </c>
      <c r="K450" s="95" t="s">
        <v>1177</v>
      </c>
      <c r="L450" s="95" t="s">
        <v>1177</v>
      </c>
      <c r="M450" s="95" t="s">
        <v>1177</v>
      </c>
      <c r="N450" s="95" t="s">
        <v>1177</v>
      </c>
      <c r="O450" s="95" t="s">
        <v>1177</v>
      </c>
      <c r="P450" s="95" t="s">
        <v>1177</v>
      </c>
      <c r="Q450" s="95" t="s">
        <v>1177</v>
      </c>
      <c r="R450" s="95" t="s">
        <v>1177</v>
      </c>
      <c r="S450" s="95" t="s">
        <v>1177</v>
      </c>
      <c r="T450" s="25"/>
      <c r="U450" s="102" t="s">
        <v>1231</v>
      </c>
      <c r="V450" s="102" t="s">
        <v>1231</v>
      </c>
      <c r="W450" s="102" t="s">
        <v>1231</v>
      </c>
      <c r="X450" s="102" t="s">
        <v>1231</v>
      </c>
      <c r="Y450" s="103" t="s">
        <v>1235</v>
      </c>
      <c r="Z450" s="21" t="s">
        <v>104</v>
      </c>
      <c r="AA450" s="104" t="s">
        <v>1247</v>
      </c>
      <c r="AB450" s="105" t="s">
        <v>1231</v>
      </c>
      <c r="AC450" s="105" t="s">
        <v>1231</v>
      </c>
      <c r="AD450" s="18" t="s">
        <v>63</v>
      </c>
      <c r="AE450" s="18"/>
      <c r="AF450" s="19"/>
      <c r="AG450" s="19"/>
      <c r="AH450" s="33"/>
      <c r="AI450" s="102" t="s">
        <v>1231</v>
      </c>
      <c r="AJ450" s="95" t="s">
        <v>1231</v>
      </c>
      <c r="AK450" s="7"/>
      <c r="AL450" s="7"/>
      <c r="AM450" s="36" t="s">
        <v>64</v>
      </c>
      <c r="AN450" s="7"/>
      <c r="AO450" s="37"/>
      <c r="AP450" s="24"/>
      <c r="AQ450" s="103" t="s">
        <v>1231</v>
      </c>
      <c r="AR450" s="103" t="s">
        <v>1231</v>
      </c>
      <c r="AS450" s="33"/>
      <c r="AT450" s="15" t="s">
        <v>66</v>
      </c>
      <c r="AU450" s="11" t="s">
        <v>155</v>
      </c>
      <c r="AV450" s="86" t="s">
        <v>1180</v>
      </c>
      <c r="AW450" s="14"/>
      <c r="AX450" s="11" t="s">
        <v>94</v>
      </c>
      <c r="AY450" s="11" t="s">
        <v>60</v>
      </c>
      <c r="AZ450" s="11" t="s">
        <v>724</v>
      </c>
      <c r="BA450" s="11">
        <v>620210443</v>
      </c>
      <c r="BB450" s="11"/>
      <c r="BC450" s="12">
        <v>45986.40036865398</v>
      </c>
      <c r="BD450" s="12">
        <v>45986.403088074323</v>
      </c>
      <c r="BE450" s="12">
        <v>45986.402808145212</v>
      </c>
      <c r="BF450" s="11"/>
    </row>
    <row r="451" spans="1:58" s="48" customFormat="1" ht="15" customHeight="1" x14ac:dyDescent="0.3">
      <c r="A451" s="141">
        <v>453</v>
      </c>
      <c r="B451" s="95" t="s">
        <v>1177</v>
      </c>
      <c r="C451" s="95" t="s">
        <v>1177</v>
      </c>
      <c r="D451" s="95" t="s">
        <v>1179</v>
      </c>
      <c r="E451" s="95" t="s">
        <v>1177</v>
      </c>
      <c r="F451" s="95" t="s">
        <v>1179</v>
      </c>
      <c r="G451" s="95" t="s">
        <v>1177</v>
      </c>
      <c r="H451" s="95" t="s">
        <v>1177</v>
      </c>
      <c r="I451" s="95" t="s">
        <v>1177</v>
      </c>
      <c r="J451" s="95" t="s">
        <v>1177</v>
      </c>
      <c r="K451" s="95" t="s">
        <v>1177</v>
      </c>
      <c r="L451" s="95" t="s">
        <v>1179</v>
      </c>
      <c r="M451" s="95" t="s">
        <v>1179</v>
      </c>
      <c r="N451" s="95" t="s">
        <v>1177</v>
      </c>
      <c r="O451" s="95" t="s">
        <v>1179</v>
      </c>
      <c r="P451" s="95" t="s">
        <v>1177</v>
      </c>
      <c r="Q451" s="95" t="s">
        <v>1177</v>
      </c>
      <c r="R451" s="95" t="s">
        <v>1179</v>
      </c>
      <c r="S451" s="95" t="s">
        <v>1177</v>
      </c>
      <c r="T451" s="25"/>
      <c r="U451" s="102" t="s">
        <v>1229</v>
      </c>
      <c r="V451" s="102" t="s">
        <v>1231</v>
      </c>
      <c r="W451" s="102" t="s">
        <v>1231</v>
      </c>
      <c r="X451" s="102" t="s">
        <v>1230</v>
      </c>
      <c r="Y451" s="103" t="s">
        <v>1234</v>
      </c>
      <c r="Z451" s="10"/>
      <c r="AA451" s="104" t="s">
        <v>1245</v>
      </c>
      <c r="AB451" s="105" t="s">
        <v>1231</v>
      </c>
      <c r="AC451" s="105" t="s">
        <v>1229</v>
      </c>
      <c r="AD451" s="18"/>
      <c r="AE451" s="18"/>
      <c r="AF451" s="19"/>
      <c r="AG451" s="19"/>
      <c r="AH451" s="33"/>
      <c r="AI451" s="102" t="s">
        <v>1229</v>
      </c>
      <c r="AJ451" s="95" t="s">
        <v>1231</v>
      </c>
      <c r="AK451" s="7"/>
      <c r="AL451" s="7"/>
      <c r="AM451" s="36"/>
      <c r="AN451" s="7" t="s">
        <v>61</v>
      </c>
      <c r="AO451" s="37"/>
      <c r="AP451" s="24"/>
      <c r="AQ451" s="103" t="s">
        <v>1229</v>
      </c>
      <c r="AR451" s="103" t="s">
        <v>1229</v>
      </c>
      <c r="AS451" s="33"/>
      <c r="AT451" s="15" t="s">
        <v>66</v>
      </c>
      <c r="AU451" s="11" t="s">
        <v>155</v>
      </c>
      <c r="AV451" s="86" t="s">
        <v>1180</v>
      </c>
      <c r="AW451" s="14"/>
      <c r="AX451" s="11" t="s">
        <v>94</v>
      </c>
      <c r="AY451" s="11" t="s">
        <v>59</v>
      </c>
      <c r="AZ451" s="11" t="s">
        <v>725</v>
      </c>
      <c r="BA451" s="11"/>
      <c r="BB451" s="11"/>
      <c r="BC451" s="12">
        <v>45986.393600841599</v>
      </c>
      <c r="BD451" s="12">
        <v>45986.403287159643</v>
      </c>
      <c r="BE451" s="12">
        <v>45986.403119063667</v>
      </c>
      <c r="BF451" s="11"/>
    </row>
    <row r="452" spans="1:58" s="48" customFormat="1" ht="15" customHeight="1" x14ac:dyDescent="0.3">
      <c r="A452" s="141">
        <v>454</v>
      </c>
      <c r="B452" s="39" t="s">
        <v>1177</v>
      </c>
      <c r="C452" s="95" t="s">
        <v>1177</v>
      </c>
      <c r="D452" s="95" t="s">
        <v>1177</v>
      </c>
      <c r="E452" s="95" t="s">
        <v>1177</v>
      </c>
      <c r="F452" s="95" t="s">
        <v>1177</v>
      </c>
      <c r="G452" s="95" t="s">
        <v>1177</v>
      </c>
      <c r="H452" s="95" t="s">
        <v>1177</v>
      </c>
      <c r="I452" s="95" t="s">
        <v>1177</v>
      </c>
      <c r="J452" s="95" t="s">
        <v>1177</v>
      </c>
      <c r="K452" s="95" t="s">
        <v>1177</v>
      </c>
      <c r="L452" s="95" t="s">
        <v>1177</v>
      </c>
      <c r="M452" s="95" t="s">
        <v>1177</v>
      </c>
      <c r="N452" s="95" t="s">
        <v>1177</v>
      </c>
      <c r="O452" s="95" t="s">
        <v>1177</v>
      </c>
      <c r="P452" s="95" t="s">
        <v>1177</v>
      </c>
      <c r="Q452" s="95" t="s">
        <v>1177</v>
      </c>
      <c r="R452" s="95" t="s">
        <v>1177</v>
      </c>
      <c r="S452" s="95" t="s">
        <v>1177</v>
      </c>
      <c r="T452" s="25" t="s">
        <v>726</v>
      </c>
      <c r="U452" s="102" t="s">
        <v>1229</v>
      </c>
      <c r="V452" s="102" t="s">
        <v>1229</v>
      </c>
      <c r="W452" s="102" t="s">
        <v>1229</v>
      </c>
      <c r="X452" s="102" t="s">
        <v>1229</v>
      </c>
      <c r="Y452" s="103" t="s">
        <v>1233</v>
      </c>
      <c r="Z452" s="10" t="s">
        <v>727</v>
      </c>
      <c r="AA452" s="104" t="s">
        <v>1244</v>
      </c>
      <c r="AB452" s="105" t="s">
        <v>1229</v>
      </c>
      <c r="AC452" s="105" t="s">
        <v>1229</v>
      </c>
      <c r="AD452" s="18" t="s">
        <v>63</v>
      </c>
      <c r="AE452" s="18"/>
      <c r="AF452" s="19"/>
      <c r="AG452" s="19"/>
      <c r="AH452" s="33" t="s">
        <v>728</v>
      </c>
      <c r="AI452" s="102" t="s">
        <v>1229</v>
      </c>
      <c r="AJ452" s="95" t="s">
        <v>1231</v>
      </c>
      <c r="AK452" s="7" t="s">
        <v>99</v>
      </c>
      <c r="AL452" s="7"/>
      <c r="AM452" s="36"/>
      <c r="AN452" s="7"/>
      <c r="AO452" s="37"/>
      <c r="AP452" s="24" t="s">
        <v>729</v>
      </c>
      <c r="AQ452" s="103" t="s">
        <v>1229</v>
      </c>
      <c r="AR452" s="103" t="s">
        <v>1229</v>
      </c>
      <c r="AS452" s="33"/>
      <c r="AT452" s="15" t="s">
        <v>66</v>
      </c>
      <c r="AU452" s="11" t="s">
        <v>155</v>
      </c>
      <c r="AV452" s="86" t="s">
        <v>1180</v>
      </c>
      <c r="AW452" s="14"/>
      <c r="AX452" s="11" t="s">
        <v>94</v>
      </c>
      <c r="AY452" s="11" t="s">
        <v>59</v>
      </c>
      <c r="AZ452" s="11" t="s">
        <v>730</v>
      </c>
      <c r="BA452" s="11"/>
      <c r="BB452" s="11"/>
      <c r="BC452" s="12">
        <v>45986.387747742803</v>
      </c>
      <c r="BD452" s="12">
        <v>45986.406155566307</v>
      </c>
      <c r="BE452" s="12">
        <v>45986.40607766583</v>
      </c>
      <c r="BF452" s="11"/>
    </row>
    <row r="453" spans="1:58" s="48" customFormat="1" ht="15" customHeight="1" x14ac:dyDescent="0.3">
      <c r="A453" s="141">
        <v>455</v>
      </c>
      <c r="B453" s="95" t="s">
        <v>1177</v>
      </c>
      <c r="C453" s="95" t="s">
        <v>1177</v>
      </c>
      <c r="D453" s="95" t="s">
        <v>1178</v>
      </c>
      <c r="E453" s="95" t="s">
        <v>1179</v>
      </c>
      <c r="F453" s="95" t="s">
        <v>1179</v>
      </c>
      <c r="G453" s="95" t="s">
        <v>1179</v>
      </c>
      <c r="H453" s="95" t="s">
        <v>1179</v>
      </c>
      <c r="I453" s="99" t="s">
        <v>1179</v>
      </c>
      <c r="J453" s="95" t="s">
        <v>1179</v>
      </c>
      <c r="K453" s="95" t="s">
        <v>1179</v>
      </c>
      <c r="L453" s="95" t="s">
        <v>1179</v>
      </c>
      <c r="M453" s="95" t="s">
        <v>1179</v>
      </c>
      <c r="N453" s="95" t="s">
        <v>1179</v>
      </c>
      <c r="O453" s="95" t="s">
        <v>1179</v>
      </c>
      <c r="P453" s="95" t="s">
        <v>1179</v>
      </c>
      <c r="Q453" s="95" t="s">
        <v>1179</v>
      </c>
      <c r="R453" s="95" t="s">
        <v>1179</v>
      </c>
      <c r="S453" s="95" t="s">
        <v>1179</v>
      </c>
      <c r="T453" s="27" t="s">
        <v>147</v>
      </c>
      <c r="U453" s="102" t="s">
        <v>1229</v>
      </c>
      <c r="V453" s="102" t="s">
        <v>1231</v>
      </c>
      <c r="W453" s="102" t="s">
        <v>1231</v>
      </c>
      <c r="X453" s="102" t="s">
        <v>1229</v>
      </c>
      <c r="Y453" s="103" t="s">
        <v>1234</v>
      </c>
      <c r="Z453" s="21" t="s">
        <v>104</v>
      </c>
      <c r="AA453" s="104" t="s">
        <v>1245</v>
      </c>
      <c r="AB453" s="105" t="s">
        <v>1229</v>
      </c>
      <c r="AC453" s="105" t="s">
        <v>1231</v>
      </c>
      <c r="AD453" s="18"/>
      <c r="AE453" s="18"/>
      <c r="AF453" s="19" t="s">
        <v>79</v>
      </c>
      <c r="AG453" s="19"/>
      <c r="AH453" s="33"/>
      <c r="AI453" s="102" t="s">
        <v>1231</v>
      </c>
      <c r="AJ453" s="95" t="s">
        <v>1229</v>
      </c>
      <c r="AK453" s="7" t="s">
        <v>99</v>
      </c>
      <c r="AL453" s="7"/>
      <c r="AM453" s="36"/>
      <c r="AN453" s="7"/>
      <c r="AO453" s="37"/>
      <c r="AP453" s="24"/>
      <c r="AQ453" s="103" t="s">
        <v>1229</v>
      </c>
      <c r="AR453" s="103" t="s">
        <v>1231</v>
      </c>
      <c r="AS453" s="33"/>
      <c r="AT453" s="15" t="s">
        <v>66</v>
      </c>
      <c r="AU453" s="11" t="s">
        <v>139</v>
      </c>
      <c r="AV453" s="86" t="s">
        <v>1184</v>
      </c>
      <c r="AW453" s="14"/>
      <c r="AX453" s="11" t="s">
        <v>94</v>
      </c>
      <c r="AY453" s="11" t="s">
        <v>60</v>
      </c>
      <c r="AZ453" s="11" t="s">
        <v>148</v>
      </c>
      <c r="BA453" s="11">
        <v>871244654</v>
      </c>
      <c r="BB453" s="11"/>
      <c r="BC453" s="12">
        <v>45986.389577094087</v>
      </c>
      <c r="BD453" s="12">
        <v>45986.408325478267</v>
      </c>
      <c r="BE453" s="12">
        <v>45986.408053181309</v>
      </c>
      <c r="BF453" s="11"/>
    </row>
    <row r="454" spans="1:58" s="48" customFormat="1" ht="15" customHeight="1" x14ac:dyDescent="0.3">
      <c r="A454" s="141">
        <v>456</v>
      </c>
      <c r="B454" s="39" t="s">
        <v>1177</v>
      </c>
      <c r="C454" s="95" t="s">
        <v>1177</v>
      </c>
      <c r="D454" s="95" t="s">
        <v>1177</v>
      </c>
      <c r="E454" s="95" t="s">
        <v>1177</v>
      </c>
      <c r="F454" s="95" t="s">
        <v>1177</v>
      </c>
      <c r="G454" s="95" t="s">
        <v>1177</v>
      </c>
      <c r="H454" s="95" t="s">
        <v>1177</v>
      </c>
      <c r="I454" s="95" t="s">
        <v>1177</v>
      </c>
      <c r="J454" s="95" t="s">
        <v>1177</v>
      </c>
      <c r="K454" s="95" t="s">
        <v>1177</v>
      </c>
      <c r="L454" s="95" t="s">
        <v>1177</v>
      </c>
      <c r="M454" s="95" t="s">
        <v>1177</v>
      </c>
      <c r="N454" s="95" t="s">
        <v>1177</v>
      </c>
      <c r="O454" s="95" t="s">
        <v>1179</v>
      </c>
      <c r="P454" s="95" t="s">
        <v>1177</v>
      </c>
      <c r="Q454" s="95" t="s">
        <v>1177</v>
      </c>
      <c r="R454" s="95" t="s">
        <v>1179</v>
      </c>
      <c r="S454" s="95" t="s">
        <v>1177</v>
      </c>
      <c r="T454" s="25"/>
      <c r="U454" s="102" t="s">
        <v>1229</v>
      </c>
      <c r="V454" s="102" t="s">
        <v>1230</v>
      </c>
      <c r="W454" s="102" t="s">
        <v>1230</v>
      </c>
      <c r="X454" s="102" t="s">
        <v>1231</v>
      </c>
      <c r="Y454" s="103" t="s">
        <v>1236</v>
      </c>
      <c r="Z454" s="10" t="s">
        <v>731</v>
      </c>
      <c r="AA454" s="104" t="s">
        <v>1246</v>
      </c>
      <c r="AB454" s="105" t="s">
        <v>1231</v>
      </c>
      <c r="AC454" s="105" t="s">
        <v>1229</v>
      </c>
      <c r="AD454" s="18" t="s">
        <v>63</v>
      </c>
      <c r="AE454" s="18"/>
      <c r="AF454" s="19"/>
      <c r="AG454" s="19"/>
      <c r="AH454" s="33"/>
      <c r="AI454" s="102" t="s">
        <v>1231</v>
      </c>
      <c r="AJ454" s="95" t="s">
        <v>1229</v>
      </c>
      <c r="AK454" s="7"/>
      <c r="AL454" s="7"/>
      <c r="AM454" s="36"/>
      <c r="AN454" s="7"/>
      <c r="AO454" s="37" t="s">
        <v>121</v>
      </c>
      <c r="AP454" s="24" t="s">
        <v>732</v>
      </c>
      <c r="AQ454" s="103" t="s">
        <v>1229</v>
      </c>
      <c r="AR454" s="103" t="s">
        <v>1231</v>
      </c>
      <c r="AS454" s="33"/>
      <c r="AT454" s="15" t="s">
        <v>66</v>
      </c>
      <c r="AU454" s="11" t="s">
        <v>155</v>
      </c>
      <c r="AV454" s="86" t="s">
        <v>1180</v>
      </c>
      <c r="AW454" s="14"/>
      <c r="AX454" s="11" t="s">
        <v>94</v>
      </c>
      <c r="AY454" s="11" t="s">
        <v>60</v>
      </c>
      <c r="AZ454" s="11" t="s">
        <v>733</v>
      </c>
      <c r="BA454" s="11">
        <v>540293271</v>
      </c>
      <c r="BB454" s="11"/>
      <c r="BC454" s="12">
        <v>45986.402353302619</v>
      </c>
      <c r="BD454" s="12">
        <v>45986.414838785167</v>
      </c>
      <c r="BE454" s="12">
        <v>45986.414702519767</v>
      </c>
      <c r="BF454" s="11"/>
    </row>
    <row r="455" spans="1:58" s="48" customFormat="1" ht="15" customHeight="1" x14ac:dyDescent="0.3">
      <c r="A455" s="38">
        <v>457</v>
      </c>
      <c r="B455" s="39" t="s">
        <v>1177</v>
      </c>
      <c r="C455" s="95" t="s">
        <v>1177</v>
      </c>
      <c r="D455" s="95" t="s">
        <v>1177</v>
      </c>
      <c r="E455" s="39" t="s">
        <v>1179</v>
      </c>
      <c r="F455" s="95" t="s">
        <v>1177</v>
      </c>
      <c r="G455" s="95" t="s">
        <v>1177</v>
      </c>
      <c r="H455" s="95" t="s">
        <v>1179</v>
      </c>
      <c r="I455" s="95" t="s">
        <v>1177</v>
      </c>
      <c r="J455" s="95" t="s">
        <v>1177</v>
      </c>
      <c r="K455" s="95" t="s">
        <v>1177</v>
      </c>
      <c r="L455" s="95" t="s">
        <v>1177</v>
      </c>
      <c r="M455" s="95" t="s">
        <v>1179</v>
      </c>
      <c r="N455" s="95" t="s">
        <v>1177</v>
      </c>
      <c r="O455" s="95" t="s">
        <v>1177</v>
      </c>
      <c r="P455" s="95" t="s">
        <v>1177</v>
      </c>
      <c r="Q455" s="95" t="s">
        <v>1177</v>
      </c>
      <c r="R455" s="95" t="s">
        <v>1177</v>
      </c>
      <c r="S455" s="95" t="s">
        <v>1177</v>
      </c>
      <c r="T455" s="40" t="s">
        <v>1166</v>
      </c>
      <c r="U455" s="102" t="s">
        <v>1229</v>
      </c>
      <c r="V455" s="102" t="s">
        <v>1229</v>
      </c>
      <c r="W455" s="102" t="s">
        <v>1229</v>
      </c>
      <c r="X455" s="102" t="s">
        <v>1230</v>
      </c>
      <c r="Y455" s="103" t="s">
        <v>1237</v>
      </c>
      <c r="Z455" s="42" t="s">
        <v>1031</v>
      </c>
      <c r="AA455" s="104" t="s">
        <v>1246</v>
      </c>
      <c r="AB455" s="105" t="s">
        <v>1229</v>
      </c>
      <c r="AC455" s="105" t="s">
        <v>1229</v>
      </c>
      <c r="AD455" s="43"/>
      <c r="AE455" s="43"/>
      <c r="AF455" s="44"/>
      <c r="AG455" s="44" t="s">
        <v>121</v>
      </c>
      <c r="AH455" s="45" t="s">
        <v>1167</v>
      </c>
      <c r="AI455" s="102" t="s">
        <v>1230</v>
      </c>
      <c r="AJ455" s="95" t="s">
        <v>1229</v>
      </c>
      <c r="AK455" s="39"/>
      <c r="AL455" s="39"/>
      <c r="AM455" s="46"/>
      <c r="AN455" s="39"/>
      <c r="AO455" s="47" t="s">
        <v>121</v>
      </c>
      <c r="AP455" s="80" t="s">
        <v>1168</v>
      </c>
      <c r="AQ455" s="103" t="s">
        <v>1229</v>
      </c>
      <c r="AR455" s="103" t="s">
        <v>1229</v>
      </c>
      <c r="AS455" s="45" t="s">
        <v>1169</v>
      </c>
      <c r="AT455" s="49" t="s">
        <v>76</v>
      </c>
      <c r="AU455" s="48" t="s">
        <v>1146</v>
      </c>
      <c r="AV455" s="86" t="s">
        <v>1182</v>
      </c>
      <c r="AW455" s="55"/>
      <c r="AX455" s="48" t="s">
        <v>109</v>
      </c>
      <c r="AY455" s="48" t="s">
        <v>59</v>
      </c>
      <c r="AZ455" s="48" t="s">
        <v>1170</v>
      </c>
      <c r="BC455" s="50">
        <v>45986.523337124039</v>
      </c>
      <c r="BD455" s="50">
        <v>45986.52898616426</v>
      </c>
      <c r="BE455" s="50">
        <v>45986.528783485293</v>
      </c>
    </row>
    <row r="456" spans="1:58" s="48" customFormat="1" ht="15" customHeight="1" x14ac:dyDescent="0.3">
      <c r="A456" s="141">
        <v>458</v>
      </c>
      <c r="B456" s="39" t="s">
        <v>1177</v>
      </c>
      <c r="C456" s="95" t="s">
        <v>1177</v>
      </c>
      <c r="D456" s="95" t="s">
        <v>1177</v>
      </c>
      <c r="E456" s="95" t="s">
        <v>1177</v>
      </c>
      <c r="F456" s="95" t="s">
        <v>1177</v>
      </c>
      <c r="G456" s="95" t="s">
        <v>1177</v>
      </c>
      <c r="H456" s="95" t="s">
        <v>1178</v>
      </c>
      <c r="I456" s="95" t="s">
        <v>1178</v>
      </c>
      <c r="J456" s="95" t="s">
        <v>1177</v>
      </c>
      <c r="K456" s="95" t="s">
        <v>1178</v>
      </c>
      <c r="L456" s="95" t="s">
        <v>1178</v>
      </c>
      <c r="M456" s="95" t="s">
        <v>1178</v>
      </c>
      <c r="N456" s="95" t="s">
        <v>1177</v>
      </c>
      <c r="O456" s="95" t="s">
        <v>1177</v>
      </c>
      <c r="P456" s="95" t="s">
        <v>1177</v>
      </c>
      <c r="Q456" s="95" t="s">
        <v>1193</v>
      </c>
      <c r="R456" s="95" t="s">
        <v>1179</v>
      </c>
      <c r="S456" s="95" t="s">
        <v>1177</v>
      </c>
      <c r="T456" s="25" t="s">
        <v>1154</v>
      </c>
      <c r="U456" s="102" t="s">
        <v>1229</v>
      </c>
      <c r="V456" s="102" t="s">
        <v>1229</v>
      </c>
      <c r="W456" s="102" t="s">
        <v>1230</v>
      </c>
      <c r="X456" s="102" t="s">
        <v>1229</v>
      </c>
      <c r="Y456" s="103" t="s">
        <v>1237</v>
      </c>
      <c r="Z456" s="10" t="s">
        <v>1155</v>
      </c>
      <c r="AA456" s="104" t="s">
        <v>1246</v>
      </c>
      <c r="AB456" s="105" t="s">
        <v>1229</v>
      </c>
      <c r="AC456" s="105" t="s">
        <v>1229</v>
      </c>
      <c r="AD456" s="18"/>
      <c r="AE456" s="18"/>
      <c r="AF456" s="19"/>
      <c r="AG456" s="19"/>
      <c r="AH456" s="35" t="s">
        <v>338</v>
      </c>
      <c r="AI456" s="102" t="s">
        <v>1230</v>
      </c>
      <c r="AJ456" s="95" t="s">
        <v>1230</v>
      </c>
      <c r="AK456" s="7"/>
      <c r="AL456" s="7"/>
      <c r="AM456" s="36"/>
      <c r="AN456" s="7" t="s">
        <v>61</v>
      </c>
      <c r="AO456" s="37"/>
      <c r="AP456" s="24"/>
      <c r="AQ456" s="103" t="s">
        <v>1229</v>
      </c>
      <c r="AR456" s="103" t="s">
        <v>1229</v>
      </c>
      <c r="AS456" s="33"/>
      <c r="AT456" s="15" t="s">
        <v>66</v>
      </c>
      <c r="AU456" s="11" t="s">
        <v>1146</v>
      </c>
      <c r="AV456" s="86" t="s">
        <v>1182</v>
      </c>
      <c r="AW456" s="14"/>
      <c r="AX456" s="11" t="s">
        <v>109</v>
      </c>
      <c r="AY456" s="11" t="s">
        <v>59</v>
      </c>
      <c r="AZ456" s="11" t="s">
        <v>1156</v>
      </c>
      <c r="BA456" s="11"/>
      <c r="BB456" s="11"/>
      <c r="BC456" s="12">
        <v>45986.529507648011</v>
      </c>
      <c r="BD456" s="12">
        <v>45986.533304159697</v>
      </c>
      <c r="BE456" s="12">
        <v>45986.533223740182</v>
      </c>
      <c r="BF456" s="11"/>
    </row>
    <row r="457" spans="1:58" s="48" customFormat="1" ht="15" customHeight="1" x14ac:dyDescent="0.3">
      <c r="A457" s="141">
        <v>459</v>
      </c>
      <c r="B457" s="39" t="s">
        <v>1177</v>
      </c>
      <c r="C457" s="39" t="s">
        <v>1178</v>
      </c>
      <c r="D457" s="95" t="s">
        <v>1177</v>
      </c>
      <c r="E457" s="95" t="s">
        <v>1177</v>
      </c>
      <c r="F457" s="95" t="s">
        <v>1177</v>
      </c>
      <c r="G457" s="95" t="s">
        <v>1177</v>
      </c>
      <c r="H457" s="95" t="s">
        <v>1177</v>
      </c>
      <c r="I457" s="95" t="s">
        <v>1177</v>
      </c>
      <c r="J457" s="95" t="s">
        <v>1177</v>
      </c>
      <c r="K457" s="95" t="s">
        <v>1177</v>
      </c>
      <c r="L457" s="95" t="s">
        <v>1177</v>
      </c>
      <c r="M457" s="95" t="s">
        <v>1177</v>
      </c>
      <c r="N457" s="95" t="s">
        <v>1177</v>
      </c>
      <c r="O457" s="95" t="s">
        <v>1177</v>
      </c>
      <c r="P457" s="95" t="s">
        <v>1178</v>
      </c>
      <c r="Q457" s="95" t="s">
        <v>1177</v>
      </c>
      <c r="R457" s="95" t="s">
        <v>1178</v>
      </c>
      <c r="S457" s="95" t="s">
        <v>1178</v>
      </c>
      <c r="T457" s="25"/>
      <c r="U457" s="102" t="s">
        <v>1229</v>
      </c>
      <c r="V457" s="102" t="s">
        <v>1229</v>
      </c>
      <c r="W457" s="102" t="s">
        <v>1230</v>
      </c>
      <c r="X457" s="102" t="s">
        <v>1229</v>
      </c>
      <c r="Y457" s="103" t="s">
        <v>1235</v>
      </c>
      <c r="Z457" s="10"/>
      <c r="AA457" s="104" t="s">
        <v>1244</v>
      </c>
      <c r="AB457" s="105" t="s">
        <v>1229</v>
      </c>
      <c r="AC457" s="105" t="s">
        <v>1230</v>
      </c>
      <c r="AD457" s="18"/>
      <c r="AE457" s="18" t="s">
        <v>73</v>
      </c>
      <c r="AF457" s="19"/>
      <c r="AG457" s="19"/>
      <c r="AH457" s="33"/>
      <c r="AI457" s="102" t="s">
        <v>1229</v>
      </c>
      <c r="AJ457" s="95" t="s">
        <v>1230</v>
      </c>
      <c r="AK457" s="7" t="s">
        <v>99</v>
      </c>
      <c r="AL457" s="7"/>
      <c r="AM457" s="36"/>
      <c r="AN457" s="7"/>
      <c r="AO457" s="37"/>
      <c r="AP457" s="24"/>
      <c r="AQ457" s="103" t="s">
        <v>1229</v>
      </c>
      <c r="AR457" s="103" t="s">
        <v>1230</v>
      </c>
      <c r="AS457" s="33"/>
      <c r="AT457" s="15" t="s">
        <v>66</v>
      </c>
      <c r="AU457" s="11" t="s">
        <v>1146</v>
      </c>
      <c r="AV457" s="86" t="s">
        <v>1182</v>
      </c>
      <c r="AW457" s="14"/>
      <c r="AX457" s="11" t="s">
        <v>109</v>
      </c>
      <c r="AY457" s="11" t="s">
        <v>59</v>
      </c>
      <c r="AZ457" s="11" t="s">
        <v>1157</v>
      </c>
      <c r="BA457" s="11"/>
      <c r="BB457" s="11"/>
      <c r="BC457" s="12">
        <v>45986.533954156599</v>
      </c>
      <c r="BD457" s="12">
        <v>45986.538719679244</v>
      </c>
      <c r="BE457" s="12">
        <v>45986.538658055972</v>
      </c>
      <c r="BF457" s="11"/>
    </row>
    <row r="458" spans="1:58" s="48" customFormat="1" ht="15" customHeight="1" x14ac:dyDescent="0.3">
      <c r="A458" s="141">
        <v>460</v>
      </c>
      <c r="B458" s="95" t="s">
        <v>1177</v>
      </c>
      <c r="C458" s="95" t="s">
        <v>1177</v>
      </c>
      <c r="D458" s="95" t="s">
        <v>1177</v>
      </c>
      <c r="E458" s="95" t="s">
        <v>1177</v>
      </c>
      <c r="F458" s="95" t="s">
        <v>1179</v>
      </c>
      <c r="G458" s="95" t="s">
        <v>1177</v>
      </c>
      <c r="H458" s="95" t="s">
        <v>1177</v>
      </c>
      <c r="I458" s="95" t="s">
        <v>1177</v>
      </c>
      <c r="J458" s="95" t="s">
        <v>1177</v>
      </c>
      <c r="K458" s="95" t="s">
        <v>1177</v>
      </c>
      <c r="L458" s="95" t="s">
        <v>1177</v>
      </c>
      <c r="M458" s="95" t="s">
        <v>1177</v>
      </c>
      <c r="N458" s="95" t="s">
        <v>1177</v>
      </c>
      <c r="O458" s="95" t="s">
        <v>1177</v>
      </c>
      <c r="P458" s="95" t="s">
        <v>1177</v>
      </c>
      <c r="Q458" s="95" t="s">
        <v>1177</v>
      </c>
      <c r="R458" s="95" t="s">
        <v>1177</v>
      </c>
      <c r="S458" s="95" t="s">
        <v>1177</v>
      </c>
      <c r="T458" s="25"/>
      <c r="U458" s="102" t="s">
        <v>1229</v>
      </c>
      <c r="V458" s="102" t="s">
        <v>1231</v>
      </c>
      <c r="W458" s="102" t="s">
        <v>1229</v>
      </c>
      <c r="X458" s="102" t="s">
        <v>1231</v>
      </c>
      <c r="Y458" s="103" t="s">
        <v>1233</v>
      </c>
      <c r="Z458" s="10"/>
      <c r="AA458" s="104" t="s">
        <v>1243</v>
      </c>
      <c r="AB458" s="105" t="s">
        <v>1231</v>
      </c>
      <c r="AC458" s="105" t="s">
        <v>1231</v>
      </c>
      <c r="AD458" s="18" t="s">
        <v>63</v>
      </c>
      <c r="AE458" s="18"/>
      <c r="AF458" s="19"/>
      <c r="AG458" s="19"/>
      <c r="AH458" s="33"/>
      <c r="AI458" s="102" t="s">
        <v>1231</v>
      </c>
      <c r="AJ458" s="95" t="s">
        <v>1232</v>
      </c>
      <c r="AK458" s="7" t="s">
        <v>99</v>
      </c>
      <c r="AL458" s="7" t="s">
        <v>80</v>
      </c>
      <c r="AM458" s="36"/>
      <c r="AN458" s="7"/>
      <c r="AO458" s="37"/>
      <c r="AP458" s="24"/>
      <c r="AQ458" s="103" t="s">
        <v>1231</v>
      </c>
      <c r="AR458" s="103" t="s">
        <v>1231</v>
      </c>
      <c r="AS458" s="33"/>
      <c r="AT458" s="15" t="s">
        <v>66</v>
      </c>
      <c r="AU458" s="11" t="s">
        <v>1146</v>
      </c>
      <c r="AV458" s="86" t="s">
        <v>1182</v>
      </c>
      <c r="AW458" s="14"/>
      <c r="AX458" s="11" t="s">
        <v>109</v>
      </c>
      <c r="AY458" s="11" t="s">
        <v>59</v>
      </c>
      <c r="AZ458" s="11" t="s">
        <v>1158</v>
      </c>
      <c r="BA458" s="11"/>
      <c r="BB458" s="11"/>
      <c r="BC458" s="12">
        <v>45986.539302877733</v>
      </c>
      <c r="BD458" s="12">
        <v>45986.544908753749</v>
      </c>
      <c r="BE458" s="12">
        <v>45986.541922771481</v>
      </c>
      <c r="BF458" s="11"/>
    </row>
    <row r="459" spans="1:58" s="48" customFormat="1" ht="15" customHeight="1" x14ac:dyDescent="0.3">
      <c r="A459" s="141">
        <v>461</v>
      </c>
      <c r="B459" s="39" t="s">
        <v>1177</v>
      </c>
      <c r="C459" s="95" t="s">
        <v>1177</v>
      </c>
      <c r="D459" s="95" t="s">
        <v>1177</v>
      </c>
      <c r="E459" s="95" t="s">
        <v>1177</v>
      </c>
      <c r="F459" s="95" t="s">
        <v>1177</v>
      </c>
      <c r="G459" s="95" t="s">
        <v>1177</v>
      </c>
      <c r="H459" s="95" t="s">
        <v>1177</v>
      </c>
      <c r="I459" s="95" t="s">
        <v>1177</v>
      </c>
      <c r="J459" s="95" t="s">
        <v>1177</v>
      </c>
      <c r="K459" s="95" t="s">
        <v>1177</v>
      </c>
      <c r="L459" s="95" t="s">
        <v>1177</v>
      </c>
      <c r="M459" s="95" t="s">
        <v>1177</v>
      </c>
      <c r="N459" s="95" t="s">
        <v>1177</v>
      </c>
      <c r="O459" s="95" t="s">
        <v>1177</v>
      </c>
      <c r="P459" s="95" t="s">
        <v>1177</v>
      </c>
      <c r="Q459" s="95" t="s">
        <v>1177</v>
      </c>
      <c r="R459" s="95" t="s">
        <v>1177</v>
      </c>
      <c r="S459" s="95" t="s">
        <v>1177</v>
      </c>
      <c r="T459" s="25"/>
      <c r="U459" s="102" t="s">
        <v>1229</v>
      </c>
      <c r="V459" s="102" t="s">
        <v>1229</v>
      </c>
      <c r="W459" s="102" t="s">
        <v>1229</v>
      </c>
      <c r="X459" s="102" t="s">
        <v>1229</v>
      </c>
      <c r="Y459" s="103" t="s">
        <v>1233</v>
      </c>
      <c r="Z459" s="10"/>
      <c r="AA459" s="104" t="s">
        <v>1246</v>
      </c>
      <c r="AB459" s="105" t="s">
        <v>1229</v>
      </c>
      <c r="AC459" s="105" t="s">
        <v>1229</v>
      </c>
      <c r="AD459" s="18" t="s">
        <v>63</v>
      </c>
      <c r="AE459" s="18" t="s">
        <v>73</v>
      </c>
      <c r="AF459" s="19"/>
      <c r="AG459" s="19"/>
      <c r="AH459" s="33"/>
      <c r="AI459" s="102" t="s">
        <v>1229</v>
      </c>
      <c r="AJ459" s="95" t="s">
        <v>1229</v>
      </c>
      <c r="AK459" s="7" t="s">
        <v>99</v>
      </c>
      <c r="AL459" s="7" t="s">
        <v>80</v>
      </c>
      <c r="AM459" s="36"/>
      <c r="AN459" s="7"/>
      <c r="AO459" s="37"/>
      <c r="AP459" s="24"/>
      <c r="AQ459" s="103" t="s">
        <v>1229</v>
      </c>
      <c r="AR459" s="103" t="s">
        <v>1229</v>
      </c>
      <c r="AS459" s="33"/>
      <c r="AT459" s="15" t="s">
        <v>66</v>
      </c>
      <c r="AU459" s="11" t="s">
        <v>1146</v>
      </c>
      <c r="AV459" s="86" t="s">
        <v>1182</v>
      </c>
      <c r="AW459" s="14"/>
      <c r="AX459" s="11" t="s">
        <v>109</v>
      </c>
      <c r="AY459" s="11" t="s">
        <v>59</v>
      </c>
      <c r="AZ459" s="11" t="s">
        <v>1159</v>
      </c>
      <c r="BA459" s="11"/>
      <c r="BB459" s="11"/>
      <c r="BC459" s="12">
        <v>45986.545366260987</v>
      </c>
      <c r="BD459" s="12">
        <v>45986.547535083148</v>
      </c>
      <c r="BE459" s="12">
        <v>45986.547483175476</v>
      </c>
      <c r="BF459" s="11"/>
    </row>
    <row r="460" spans="1:58" s="48" customFormat="1" ht="15" customHeight="1" x14ac:dyDescent="0.3">
      <c r="A460" s="141">
        <v>462</v>
      </c>
      <c r="B460" s="39" t="s">
        <v>1177</v>
      </c>
      <c r="C460" s="95" t="s">
        <v>1177</v>
      </c>
      <c r="D460" s="95" t="s">
        <v>1177</v>
      </c>
      <c r="E460" s="95" t="s">
        <v>1177</v>
      </c>
      <c r="F460" s="95" t="s">
        <v>1177</v>
      </c>
      <c r="G460" s="95" t="s">
        <v>1177</v>
      </c>
      <c r="H460" s="95" t="s">
        <v>1177</v>
      </c>
      <c r="I460" s="95" t="s">
        <v>1177</v>
      </c>
      <c r="J460" s="95" t="s">
        <v>1177</v>
      </c>
      <c r="K460" s="95" t="s">
        <v>1177</v>
      </c>
      <c r="L460" s="95" t="s">
        <v>1177</v>
      </c>
      <c r="M460" s="95" t="s">
        <v>1177</v>
      </c>
      <c r="N460" s="95" t="s">
        <v>1179</v>
      </c>
      <c r="O460" s="95" t="s">
        <v>1177</v>
      </c>
      <c r="P460" s="95" t="s">
        <v>1177</v>
      </c>
      <c r="Q460" s="95" t="s">
        <v>1177</v>
      </c>
      <c r="R460" s="95" t="s">
        <v>1177</v>
      </c>
      <c r="S460" s="95" t="s">
        <v>1177</v>
      </c>
      <c r="T460" s="25"/>
      <c r="U460" s="102" t="s">
        <v>1229</v>
      </c>
      <c r="V460" s="102" t="s">
        <v>1229</v>
      </c>
      <c r="W460" s="102" t="s">
        <v>1231</v>
      </c>
      <c r="X460" s="102" t="s">
        <v>1231</v>
      </c>
      <c r="Y460" s="41" t="s">
        <v>1235</v>
      </c>
      <c r="Z460" s="10"/>
      <c r="AA460" s="104" t="s">
        <v>1246</v>
      </c>
      <c r="AB460" s="105" t="s">
        <v>1229</v>
      </c>
      <c r="AC460" s="105" t="s">
        <v>1229</v>
      </c>
      <c r="AD460" s="18" t="s">
        <v>63</v>
      </c>
      <c r="AE460" s="18"/>
      <c r="AF460" s="19" t="s">
        <v>79</v>
      </c>
      <c r="AG460" s="19"/>
      <c r="AH460" s="33"/>
      <c r="AI460" s="102" t="s">
        <v>1231</v>
      </c>
      <c r="AJ460" s="95" t="s">
        <v>1229</v>
      </c>
      <c r="AK460" s="7" t="s">
        <v>99</v>
      </c>
      <c r="AL460" s="7"/>
      <c r="AM460" s="36" t="s">
        <v>64</v>
      </c>
      <c r="AN460" s="7"/>
      <c r="AO460" s="37"/>
      <c r="AP460" s="24"/>
      <c r="AQ460" s="103" t="s">
        <v>1229</v>
      </c>
      <c r="AR460" s="103" t="s">
        <v>1229</v>
      </c>
      <c r="AS460" s="33"/>
      <c r="AT460" s="15" t="s">
        <v>66</v>
      </c>
      <c r="AU460" s="11" t="s">
        <v>1146</v>
      </c>
      <c r="AV460" s="86" t="s">
        <v>1182</v>
      </c>
      <c r="AW460" s="14"/>
      <c r="AX460" s="11" t="s">
        <v>109</v>
      </c>
      <c r="AY460" s="11" t="s">
        <v>59</v>
      </c>
      <c r="AZ460" s="11" t="s">
        <v>1160</v>
      </c>
      <c r="BA460" s="11"/>
      <c r="BB460" s="11"/>
      <c r="BC460" s="12">
        <v>45986.552440150786</v>
      </c>
      <c r="BD460" s="12">
        <v>45986.55469060484</v>
      </c>
      <c r="BE460" s="12">
        <v>45986.554644673954</v>
      </c>
      <c r="BF460" s="11"/>
    </row>
    <row r="461" spans="1:58" s="48" customFormat="1" ht="15" customHeight="1" x14ac:dyDescent="0.3">
      <c r="A461" s="141">
        <v>463</v>
      </c>
      <c r="B461" s="39" t="s">
        <v>1177</v>
      </c>
      <c r="C461" s="95" t="s">
        <v>1177</v>
      </c>
      <c r="D461" s="95" t="s">
        <v>1177</v>
      </c>
      <c r="E461" s="95" t="s">
        <v>1177</v>
      </c>
      <c r="F461" s="95" t="s">
        <v>1177</v>
      </c>
      <c r="G461" s="95" t="s">
        <v>1177</v>
      </c>
      <c r="H461" s="95" t="s">
        <v>1179</v>
      </c>
      <c r="I461" s="95" t="s">
        <v>1177</v>
      </c>
      <c r="J461" s="95" t="s">
        <v>1193</v>
      </c>
      <c r="K461" s="95" t="s">
        <v>1177</v>
      </c>
      <c r="L461" s="95" t="s">
        <v>1177</v>
      </c>
      <c r="M461" s="95" t="s">
        <v>1178</v>
      </c>
      <c r="N461" s="95" t="s">
        <v>1177</v>
      </c>
      <c r="O461" s="95" t="s">
        <v>1177</v>
      </c>
      <c r="P461" s="95" t="s">
        <v>1179</v>
      </c>
      <c r="Q461" s="95" t="s">
        <v>1177</v>
      </c>
      <c r="R461" s="95" t="s">
        <v>1177</v>
      </c>
      <c r="S461" s="95" t="s">
        <v>1177</v>
      </c>
      <c r="T461" s="25" t="s">
        <v>1099</v>
      </c>
      <c r="U461" s="102" t="s">
        <v>1229</v>
      </c>
      <c r="V461" s="102" t="s">
        <v>1230</v>
      </c>
      <c r="W461" s="102" t="s">
        <v>1231</v>
      </c>
      <c r="X461" s="102" t="s">
        <v>1229</v>
      </c>
      <c r="Y461" s="103" t="s">
        <v>1233</v>
      </c>
      <c r="Z461" s="10" t="s">
        <v>1100</v>
      </c>
      <c r="AA461" s="104" t="s">
        <v>1246</v>
      </c>
      <c r="AB461" s="105" t="s">
        <v>1230</v>
      </c>
      <c r="AC461" s="105" t="s">
        <v>1229</v>
      </c>
      <c r="AD461" s="18" t="s">
        <v>63</v>
      </c>
      <c r="AE461" s="18" t="s">
        <v>73</v>
      </c>
      <c r="AF461" s="19"/>
      <c r="AG461" s="19"/>
      <c r="AH461" s="33" t="s">
        <v>1101</v>
      </c>
      <c r="AI461" s="102" t="s">
        <v>1230</v>
      </c>
      <c r="AJ461" s="95" t="s">
        <v>1231</v>
      </c>
      <c r="AK461" s="7" t="s">
        <v>99</v>
      </c>
      <c r="AL461" s="7" t="s">
        <v>80</v>
      </c>
      <c r="AM461" s="36" t="s">
        <v>64</v>
      </c>
      <c r="AN461" s="7"/>
      <c r="AO461" s="37"/>
      <c r="AP461" s="24"/>
      <c r="AQ461" s="103" t="s">
        <v>1229</v>
      </c>
      <c r="AR461" s="103" t="s">
        <v>1229</v>
      </c>
      <c r="AS461" s="33"/>
      <c r="AT461" s="15" t="s">
        <v>66</v>
      </c>
      <c r="AU461" s="11" t="s">
        <v>868</v>
      </c>
      <c r="AV461" s="86" t="s">
        <v>1181</v>
      </c>
      <c r="AW461" s="14"/>
      <c r="AX461" s="11" t="s">
        <v>92</v>
      </c>
      <c r="AY461" s="11" t="s">
        <v>60</v>
      </c>
      <c r="AZ461" s="11" t="s">
        <v>1102</v>
      </c>
      <c r="BA461" s="11">
        <v>612359466</v>
      </c>
      <c r="BB461" s="11"/>
      <c r="BC461" s="12">
        <v>45986.762018565511</v>
      </c>
      <c r="BD461" s="12">
        <v>45986.770418572167</v>
      </c>
      <c r="BE461" s="12">
        <v>45986.77035389925</v>
      </c>
      <c r="BF461" s="11"/>
    </row>
    <row r="462" spans="1:58" s="48" customFormat="1" ht="15" customHeight="1" x14ac:dyDescent="0.3">
      <c r="A462" s="38">
        <v>464</v>
      </c>
      <c r="B462" s="39" t="s">
        <v>1177</v>
      </c>
      <c r="C462" s="95" t="s">
        <v>1177</v>
      </c>
      <c r="D462" s="95" t="s">
        <v>1177</v>
      </c>
      <c r="E462" s="95" t="s">
        <v>1177</v>
      </c>
      <c r="F462" s="95" t="s">
        <v>1177</v>
      </c>
      <c r="G462" s="95" t="s">
        <v>1177</v>
      </c>
      <c r="H462" s="95" t="s">
        <v>1177</v>
      </c>
      <c r="I462" s="95" t="s">
        <v>1177</v>
      </c>
      <c r="J462" s="95" t="s">
        <v>1177</v>
      </c>
      <c r="K462" s="95" t="s">
        <v>1177</v>
      </c>
      <c r="L462" s="95" t="s">
        <v>1177</v>
      </c>
      <c r="M462" s="95" t="s">
        <v>1177</v>
      </c>
      <c r="N462" s="95" t="s">
        <v>1177</v>
      </c>
      <c r="O462" s="95" t="s">
        <v>1177</v>
      </c>
      <c r="P462" s="95" t="s">
        <v>1177</v>
      </c>
      <c r="Q462" s="95" t="s">
        <v>1177</v>
      </c>
      <c r="R462" s="95" t="s">
        <v>1177</v>
      </c>
      <c r="S462" s="95" t="s">
        <v>1177</v>
      </c>
      <c r="T462" s="40" t="s">
        <v>765</v>
      </c>
      <c r="U462" s="102" t="s">
        <v>1229</v>
      </c>
      <c r="V462" s="102" t="s">
        <v>1229</v>
      </c>
      <c r="W462" s="102" t="s">
        <v>1229</v>
      </c>
      <c r="X462" s="102" t="s">
        <v>1229</v>
      </c>
      <c r="Y462" s="103" t="s">
        <v>1234</v>
      </c>
      <c r="Z462" s="42" t="s">
        <v>766</v>
      </c>
      <c r="AA462" s="104" t="s">
        <v>1245</v>
      </c>
      <c r="AB462" s="105" t="s">
        <v>1229</v>
      </c>
      <c r="AC462" s="105" t="s">
        <v>1229</v>
      </c>
      <c r="AD462" s="43" t="s">
        <v>63</v>
      </c>
      <c r="AE462" s="43"/>
      <c r="AF462" s="44" t="s">
        <v>79</v>
      </c>
      <c r="AG462" s="44"/>
      <c r="AH462" s="45"/>
      <c r="AI462" s="102" t="s">
        <v>1229</v>
      </c>
      <c r="AJ462" s="95" t="s">
        <v>1229</v>
      </c>
      <c r="AK462" s="39" t="s">
        <v>99</v>
      </c>
      <c r="AL462" s="39" t="s">
        <v>80</v>
      </c>
      <c r="AM462" s="46" t="s">
        <v>64</v>
      </c>
      <c r="AN462" s="39"/>
      <c r="AO462" s="47"/>
      <c r="AP462" s="80"/>
      <c r="AQ462" s="103" t="s">
        <v>1229</v>
      </c>
      <c r="AR462" s="103" t="s">
        <v>1229</v>
      </c>
      <c r="AS462" s="45" t="s">
        <v>767</v>
      </c>
      <c r="AT462" s="49" t="s">
        <v>76</v>
      </c>
      <c r="AU462" s="48" t="s">
        <v>155</v>
      </c>
      <c r="AV462" s="86" t="s">
        <v>1180</v>
      </c>
      <c r="AW462" s="55"/>
      <c r="AX462" s="48" t="s">
        <v>102</v>
      </c>
      <c r="AY462" s="48" t="s">
        <v>60</v>
      </c>
      <c r="AZ462" s="48" t="s">
        <v>768</v>
      </c>
      <c r="BA462" s="48">
        <v>709027303</v>
      </c>
      <c r="BC462" s="50">
        <v>45987.412495226083</v>
      </c>
      <c r="BD462" s="50">
        <v>45987.437386160418</v>
      </c>
      <c r="BE462" s="50">
        <v>45987.437178321466</v>
      </c>
    </row>
    <row r="463" spans="1:58" s="48" customFormat="1" ht="15" customHeight="1" x14ac:dyDescent="0.3">
      <c r="A463" s="38">
        <v>465</v>
      </c>
      <c r="B463" s="39" t="s">
        <v>1177</v>
      </c>
      <c r="C463" s="95" t="s">
        <v>1177</v>
      </c>
      <c r="D463" s="95" t="s">
        <v>1177</v>
      </c>
      <c r="E463" s="95" t="s">
        <v>1177</v>
      </c>
      <c r="F463" s="95" t="s">
        <v>1177</v>
      </c>
      <c r="G463" s="95" t="s">
        <v>1177</v>
      </c>
      <c r="H463" s="95" t="s">
        <v>1177</v>
      </c>
      <c r="I463" s="95" t="s">
        <v>1177</v>
      </c>
      <c r="J463" s="95" t="s">
        <v>1177</v>
      </c>
      <c r="K463" s="95" t="s">
        <v>1177</v>
      </c>
      <c r="L463" s="95" t="s">
        <v>1177</v>
      </c>
      <c r="M463" s="95" t="s">
        <v>1177</v>
      </c>
      <c r="N463" s="95" t="s">
        <v>1177</v>
      </c>
      <c r="O463" s="95" t="s">
        <v>1177</v>
      </c>
      <c r="P463" s="95" t="s">
        <v>1177</v>
      </c>
      <c r="Q463" s="95" t="s">
        <v>1177</v>
      </c>
      <c r="R463" s="95" t="s">
        <v>1177</v>
      </c>
      <c r="S463" s="95" t="s">
        <v>1177</v>
      </c>
      <c r="T463" s="40" t="s">
        <v>83</v>
      </c>
      <c r="U463" s="102" t="s">
        <v>1229</v>
      </c>
      <c r="V463" s="102" t="s">
        <v>1229</v>
      </c>
      <c r="W463" s="102" t="s">
        <v>1229</v>
      </c>
      <c r="X463" s="102" t="s">
        <v>1229</v>
      </c>
      <c r="Y463" s="103" t="s">
        <v>1233</v>
      </c>
      <c r="Z463" s="42" t="s">
        <v>84</v>
      </c>
      <c r="AA463" s="104" t="s">
        <v>1245</v>
      </c>
      <c r="AB463" s="105" t="s">
        <v>1229</v>
      </c>
      <c r="AC463" s="105" t="s">
        <v>1229</v>
      </c>
      <c r="AD463" s="43" t="s">
        <v>63</v>
      </c>
      <c r="AE463" s="43" t="s">
        <v>73</v>
      </c>
      <c r="AF463" s="44" t="s">
        <v>79</v>
      </c>
      <c r="AG463" s="44"/>
      <c r="AH463" s="45"/>
      <c r="AI463" s="102" t="s">
        <v>1229</v>
      </c>
      <c r="AJ463" s="95" t="s">
        <v>1229</v>
      </c>
      <c r="AK463" s="39"/>
      <c r="AL463" s="39" t="s">
        <v>80</v>
      </c>
      <c r="AM463" s="46" t="s">
        <v>64</v>
      </c>
      <c r="AN463" s="39"/>
      <c r="AO463" s="47"/>
      <c r="AP463" s="80"/>
      <c r="AQ463" s="103" t="s">
        <v>1229</v>
      </c>
      <c r="AR463" s="103" t="s">
        <v>1229</v>
      </c>
      <c r="AS463" s="45" t="s">
        <v>85</v>
      </c>
      <c r="AT463" s="49" t="s">
        <v>76</v>
      </c>
      <c r="AU463" s="48" t="s">
        <v>86</v>
      </c>
      <c r="AV463" s="86" t="s">
        <v>1184</v>
      </c>
      <c r="AW463" s="55"/>
      <c r="AX463" s="48" t="s">
        <v>87</v>
      </c>
      <c r="AY463" s="48" t="s">
        <v>60</v>
      </c>
      <c r="AZ463" s="48" t="s">
        <v>88</v>
      </c>
      <c r="BA463" s="48">
        <v>850761152</v>
      </c>
      <c r="BC463" s="50">
        <v>45987.497752586707</v>
      </c>
      <c r="BD463" s="50">
        <v>45987.505588252548</v>
      </c>
      <c r="BE463" s="50">
        <v>45987.505467378011</v>
      </c>
    </row>
    <row r="464" spans="1:58" s="48" customFormat="1" ht="15" customHeight="1" x14ac:dyDescent="0.3">
      <c r="A464" s="141">
        <v>466</v>
      </c>
      <c r="B464" s="39" t="s">
        <v>1177</v>
      </c>
      <c r="C464" s="95" t="s">
        <v>1177</v>
      </c>
      <c r="D464" s="95" t="s">
        <v>1177</v>
      </c>
      <c r="E464" s="95" t="s">
        <v>1177</v>
      </c>
      <c r="F464" s="95" t="s">
        <v>1177</v>
      </c>
      <c r="G464" s="95" t="s">
        <v>1177</v>
      </c>
      <c r="H464" s="95" t="s">
        <v>1177</v>
      </c>
      <c r="I464" s="95" t="s">
        <v>1177</v>
      </c>
      <c r="J464" s="95" t="s">
        <v>1177</v>
      </c>
      <c r="K464" s="95" t="s">
        <v>1177</v>
      </c>
      <c r="L464" s="95" t="s">
        <v>1177</v>
      </c>
      <c r="M464" s="95" t="s">
        <v>1177</v>
      </c>
      <c r="N464" s="95" t="s">
        <v>1177</v>
      </c>
      <c r="O464" s="95" t="s">
        <v>1177</v>
      </c>
      <c r="P464" s="95" t="s">
        <v>1177</v>
      </c>
      <c r="Q464" s="95" t="s">
        <v>1177</v>
      </c>
      <c r="R464" s="95" t="s">
        <v>1177</v>
      </c>
      <c r="S464" s="95" t="s">
        <v>1177</v>
      </c>
      <c r="T464" s="25"/>
      <c r="U464" s="102" t="s">
        <v>1229</v>
      </c>
      <c r="V464" s="102" t="s">
        <v>1229</v>
      </c>
      <c r="W464" s="102" t="s">
        <v>1229</v>
      </c>
      <c r="X464" s="102" t="s">
        <v>1229</v>
      </c>
      <c r="Y464" s="103" t="s">
        <v>1233</v>
      </c>
      <c r="Z464" s="10"/>
      <c r="AA464" s="104" t="s">
        <v>1245</v>
      </c>
      <c r="AB464" s="105" t="s">
        <v>1229</v>
      </c>
      <c r="AC464" s="105" t="s">
        <v>1229</v>
      </c>
      <c r="AD464" s="18"/>
      <c r="AE464" s="18" t="s">
        <v>73</v>
      </c>
      <c r="AF464" s="19"/>
      <c r="AG464" s="19"/>
      <c r="AH464" s="33"/>
      <c r="AI464" s="102" t="s">
        <v>1229</v>
      </c>
      <c r="AJ464" s="95" t="s">
        <v>1229</v>
      </c>
      <c r="AK464" s="7" t="s">
        <v>99</v>
      </c>
      <c r="AL464" s="7" t="s">
        <v>80</v>
      </c>
      <c r="AM464" s="36" t="s">
        <v>64</v>
      </c>
      <c r="AN464" s="7"/>
      <c r="AO464" s="37"/>
      <c r="AP464" s="24"/>
      <c r="AQ464" s="103" t="s">
        <v>1229</v>
      </c>
      <c r="AR464" s="103" t="s">
        <v>1229</v>
      </c>
      <c r="AS464" s="33"/>
      <c r="AT464" s="15" t="s">
        <v>66</v>
      </c>
      <c r="AU464" s="11" t="s">
        <v>155</v>
      </c>
      <c r="AV464" s="86" t="s">
        <v>1180</v>
      </c>
      <c r="AW464" s="14"/>
      <c r="AX464" s="11" t="s">
        <v>135</v>
      </c>
      <c r="AY464" s="11" t="s">
        <v>60</v>
      </c>
      <c r="AZ464" s="11" t="s">
        <v>734</v>
      </c>
      <c r="BA464" s="11">
        <v>277194808</v>
      </c>
      <c r="BB464" s="11"/>
      <c r="BC464" s="12">
        <v>45987.579719209978</v>
      </c>
      <c r="BD464" s="12">
        <v>45987.58586592818</v>
      </c>
      <c r="BE464" s="12">
        <v>45987.585695003043</v>
      </c>
      <c r="BF464" s="11"/>
    </row>
    <row r="465" spans="1:58" s="64" customFormat="1" ht="15" customHeight="1" x14ac:dyDescent="0.3">
      <c r="A465" s="141">
        <v>467</v>
      </c>
      <c r="B465" s="39" t="s">
        <v>1177</v>
      </c>
      <c r="C465" s="39" t="s">
        <v>1178</v>
      </c>
      <c r="D465" s="95" t="s">
        <v>1177</v>
      </c>
      <c r="E465" s="95" t="s">
        <v>1177</v>
      </c>
      <c r="F465" s="95" t="s">
        <v>1177</v>
      </c>
      <c r="G465" s="95" t="s">
        <v>1177</v>
      </c>
      <c r="H465" s="95" t="s">
        <v>1177</v>
      </c>
      <c r="I465" s="95" t="s">
        <v>1177</v>
      </c>
      <c r="J465" s="95" t="s">
        <v>1177</v>
      </c>
      <c r="K465" s="95" t="s">
        <v>1177</v>
      </c>
      <c r="L465" s="95" t="s">
        <v>1177</v>
      </c>
      <c r="M465" s="95" t="s">
        <v>1177</v>
      </c>
      <c r="N465" s="95" t="s">
        <v>1177</v>
      </c>
      <c r="O465" s="95" t="s">
        <v>1177</v>
      </c>
      <c r="P465" s="95" t="s">
        <v>1177</v>
      </c>
      <c r="Q465" s="95" t="s">
        <v>1177</v>
      </c>
      <c r="R465" s="95" t="s">
        <v>1177</v>
      </c>
      <c r="S465" s="95" t="s">
        <v>1177</v>
      </c>
      <c r="T465" s="25"/>
      <c r="U465" s="102" t="s">
        <v>1229</v>
      </c>
      <c r="V465" s="102" t="s">
        <v>1229</v>
      </c>
      <c r="W465" s="102" t="s">
        <v>1229</v>
      </c>
      <c r="X465" s="102" t="s">
        <v>1229</v>
      </c>
      <c r="Y465" s="103" t="s">
        <v>1233</v>
      </c>
      <c r="Z465" s="10"/>
      <c r="AA465" s="104" t="s">
        <v>1244</v>
      </c>
      <c r="AB465" s="105" t="s">
        <v>1229</v>
      </c>
      <c r="AC465" s="105" t="s">
        <v>1229</v>
      </c>
      <c r="AD465" s="18" t="s">
        <v>63</v>
      </c>
      <c r="AE465" s="18"/>
      <c r="AF465" s="19"/>
      <c r="AG465" s="19"/>
      <c r="AH465" s="33"/>
      <c r="AI465" s="102" t="s">
        <v>1231</v>
      </c>
      <c r="AJ465" s="95" t="s">
        <v>1229</v>
      </c>
      <c r="AK465" s="7"/>
      <c r="AL465" s="7"/>
      <c r="AM465" s="36" t="s">
        <v>64</v>
      </c>
      <c r="AN465" s="7"/>
      <c r="AO465" s="37"/>
      <c r="AP465" s="24"/>
      <c r="AQ465" s="103" t="s">
        <v>1229</v>
      </c>
      <c r="AR465" s="103" t="s">
        <v>1229</v>
      </c>
      <c r="AS465" s="33"/>
      <c r="AT465" s="15" t="s">
        <v>66</v>
      </c>
      <c r="AU465" s="11" t="s">
        <v>155</v>
      </c>
      <c r="AV465" s="86" t="s">
        <v>1180</v>
      </c>
      <c r="AW465" s="14"/>
      <c r="AX465" s="11" t="s">
        <v>135</v>
      </c>
      <c r="AY465" s="11" t="s">
        <v>60</v>
      </c>
      <c r="AZ465" s="11" t="s">
        <v>735</v>
      </c>
      <c r="BA465" s="11">
        <v>168192214</v>
      </c>
      <c r="BB465" s="11"/>
      <c r="BC465" s="12">
        <v>45987.579589843474</v>
      </c>
      <c r="BD465" s="12">
        <v>45987.585970006578</v>
      </c>
      <c r="BE465" s="12">
        <v>45987.585803525733</v>
      </c>
      <c r="BF465" s="11"/>
    </row>
    <row r="466" spans="1:58" s="64" customFormat="1" ht="15" customHeight="1" x14ac:dyDescent="0.3">
      <c r="A466" s="141">
        <v>468</v>
      </c>
      <c r="B466" s="39" t="s">
        <v>1177</v>
      </c>
      <c r="C466" s="95" t="s">
        <v>1177</v>
      </c>
      <c r="D466" s="95" t="s">
        <v>1177</v>
      </c>
      <c r="E466" s="95" t="s">
        <v>1177</v>
      </c>
      <c r="F466" s="95" t="s">
        <v>1177</v>
      </c>
      <c r="G466" s="95" t="s">
        <v>1177</v>
      </c>
      <c r="H466" s="95" t="s">
        <v>1177</v>
      </c>
      <c r="I466" s="95" t="s">
        <v>1177</v>
      </c>
      <c r="J466" s="95" t="s">
        <v>1177</v>
      </c>
      <c r="K466" s="95" t="s">
        <v>1177</v>
      </c>
      <c r="L466" s="95" t="s">
        <v>1177</v>
      </c>
      <c r="M466" s="95" t="s">
        <v>1177</v>
      </c>
      <c r="N466" s="95" t="s">
        <v>1177</v>
      </c>
      <c r="O466" s="95" t="s">
        <v>1177</v>
      </c>
      <c r="P466" s="95" t="s">
        <v>1177</v>
      </c>
      <c r="Q466" s="95" t="s">
        <v>1177</v>
      </c>
      <c r="R466" s="95" t="s">
        <v>1177</v>
      </c>
      <c r="S466" s="95" t="s">
        <v>1177</v>
      </c>
      <c r="T466" s="27" t="s">
        <v>478</v>
      </c>
      <c r="U466" s="102" t="s">
        <v>1229</v>
      </c>
      <c r="V466" s="102" t="s">
        <v>1229</v>
      </c>
      <c r="W466" s="102" t="s">
        <v>1229</v>
      </c>
      <c r="X466" s="102" t="s">
        <v>1229</v>
      </c>
      <c r="Y466" s="103" t="s">
        <v>1233</v>
      </c>
      <c r="Z466" s="10"/>
      <c r="AA466" s="104" t="s">
        <v>1245</v>
      </c>
      <c r="AB466" s="105" t="s">
        <v>1229</v>
      </c>
      <c r="AC466" s="105" t="s">
        <v>1229</v>
      </c>
      <c r="AD466" s="18" t="s">
        <v>63</v>
      </c>
      <c r="AE466" s="18" t="s">
        <v>73</v>
      </c>
      <c r="AF466" s="19"/>
      <c r="AG466" s="19"/>
      <c r="AH466" s="33"/>
      <c r="AI466" s="102" t="s">
        <v>1229</v>
      </c>
      <c r="AJ466" s="95" t="s">
        <v>1229</v>
      </c>
      <c r="AK466" s="7" t="s">
        <v>99</v>
      </c>
      <c r="AL466" s="7" t="s">
        <v>80</v>
      </c>
      <c r="AM466" s="36" t="s">
        <v>64</v>
      </c>
      <c r="AN466" s="7"/>
      <c r="AO466" s="37"/>
      <c r="AP466" s="24"/>
      <c r="AQ466" s="103" t="s">
        <v>1229</v>
      </c>
      <c r="AR466" s="103" t="s">
        <v>1229</v>
      </c>
      <c r="AS466" s="33"/>
      <c r="AT466" s="15" t="s">
        <v>66</v>
      </c>
      <c r="AU466" s="11" t="s">
        <v>155</v>
      </c>
      <c r="AV466" s="86" t="s">
        <v>1180</v>
      </c>
      <c r="AW466" s="14"/>
      <c r="AX466" s="11" t="s">
        <v>135</v>
      </c>
      <c r="AY466" s="11" t="s">
        <v>60</v>
      </c>
      <c r="AZ466" s="11" t="s">
        <v>736</v>
      </c>
      <c r="BA466" s="11">
        <v>658048959</v>
      </c>
      <c r="BB466" s="11"/>
      <c r="BC466" s="12">
        <v>45987.579329648659</v>
      </c>
      <c r="BD466" s="12">
        <v>45987.587129434447</v>
      </c>
      <c r="BE466" s="12">
        <v>45987.586928615026</v>
      </c>
      <c r="BF466" s="11"/>
    </row>
    <row r="467" spans="1:58" s="64" customFormat="1" ht="15" customHeight="1" x14ac:dyDescent="0.3">
      <c r="A467" s="141">
        <v>469</v>
      </c>
      <c r="B467" s="95" t="s">
        <v>1177</v>
      </c>
      <c r="C467" s="95" t="s">
        <v>1177</v>
      </c>
      <c r="D467" s="95" t="s">
        <v>1179</v>
      </c>
      <c r="E467" s="95" t="s">
        <v>1177</v>
      </c>
      <c r="F467" s="95" t="s">
        <v>1179</v>
      </c>
      <c r="G467" s="95" t="s">
        <v>1179</v>
      </c>
      <c r="H467" s="95" t="s">
        <v>1177</v>
      </c>
      <c r="I467" s="95" t="s">
        <v>1177</v>
      </c>
      <c r="J467" s="95" t="s">
        <v>1177</v>
      </c>
      <c r="K467" s="95" t="s">
        <v>1177</v>
      </c>
      <c r="L467" s="95" t="s">
        <v>1177</v>
      </c>
      <c r="M467" s="95" t="s">
        <v>1179</v>
      </c>
      <c r="N467" s="95" t="s">
        <v>1177</v>
      </c>
      <c r="O467" s="95" t="s">
        <v>1179</v>
      </c>
      <c r="P467" s="95" t="s">
        <v>1177</v>
      </c>
      <c r="Q467" s="95" t="s">
        <v>1177</v>
      </c>
      <c r="R467" s="95" t="s">
        <v>1177</v>
      </c>
      <c r="S467" s="95" t="s">
        <v>1177</v>
      </c>
      <c r="T467" s="27" t="s">
        <v>737</v>
      </c>
      <c r="U467" s="102" t="s">
        <v>1229</v>
      </c>
      <c r="V467" s="102" t="s">
        <v>1229</v>
      </c>
      <c r="W467" s="102" t="s">
        <v>1229</v>
      </c>
      <c r="X467" s="102" t="s">
        <v>1231</v>
      </c>
      <c r="Y467" s="103" t="s">
        <v>1233</v>
      </c>
      <c r="Z467" s="10" t="s">
        <v>738</v>
      </c>
      <c r="AA467" s="104" t="s">
        <v>1244</v>
      </c>
      <c r="AB467" s="105" t="s">
        <v>1231</v>
      </c>
      <c r="AC467" s="105" t="s">
        <v>1229</v>
      </c>
      <c r="AD467" s="18"/>
      <c r="AE467" s="18"/>
      <c r="AF467" s="19" t="s">
        <v>79</v>
      </c>
      <c r="AG467" s="19"/>
      <c r="AH467" s="35" t="s">
        <v>739</v>
      </c>
      <c r="AI467" s="102" t="s">
        <v>1231</v>
      </c>
      <c r="AJ467" s="95" t="s">
        <v>1231</v>
      </c>
      <c r="AK467" s="7"/>
      <c r="AL467" s="7"/>
      <c r="AM467" s="36"/>
      <c r="AN467" s="7"/>
      <c r="AO467" s="37"/>
      <c r="AP467" s="24" t="s">
        <v>740</v>
      </c>
      <c r="AQ467" s="103" t="s">
        <v>1229</v>
      </c>
      <c r="AR467" s="103" t="s">
        <v>1229</v>
      </c>
      <c r="AS467" s="33"/>
      <c r="AT467" s="15" t="s">
        <v>66</v>
      </c>
      <c r="AU467" s="11" t="s">
        <v>155</v>
      </c>
      <c r="AV467" s="86" t="s">
        <v>1180</v>
      </c>
      <c r="AW467" s="14"/>
      <c r="AX467" s="11" t="s">
        <v>135</v>
      </c>
      <c r="AY467" s="11" t="s">
        <v>59</v>
      </c>
      <c r="AZ467" s="11" t="s">
        <v>741</v>
      </c>
      <c r="BA467" s="11"/>
      <c r="BB467" s="11"/>
      <c r="BC467" s="12">
        <v>45987.58034458317</v>
      </c>
      <c r="BD467" s="12">
        <v>45987.587350503978</v>
      </c>
      <c r="BE467" s="12">
        <v>45987.587220994908</v>
      </c>
      <c r="BF467" s="11"/>
    </row>
    <row r="468" spans="1:58" s="64" customFormat="1" ht="15" customHeight="1" x14ac:dyDescent="0.3">
      <c r="A468" s="141">
        <v>470</v>
      </c>
      <c r="B468" s="7" t="s">
        <v>1179</v>
      </c>
      <c r="C468" s="95" t="s">
        <v>1177</v>
      </c>
      <c r="D468" s="95" t="s">
        <v>1179</v>
      </c>
      <c r="E468" s="95" t="s">
        <v>1177</v>
      </c>
      <c r="F468" s="95" t="s">
        <v>1177</v>
      </c>
      <c r="G468" s="95" t="s">
        <v>1177</v>
      </c>
      <c r="H468" s="95" t="s">
        <v>1177</v>
      </c>
      <c r="I468" s="95" t="s">
        <v>1177</v>
      </c>
      <c r="J468" s="95" t="s">
        <v>1177</v>
      </c>
      <c r="K468" s="95" t="s">
        <v>1177</v>
      </c>
      <c r="L468" s="95" t="s">
        <v>1177</v>
      </c>
      <c r="M468" s="95" t="s">
        <v>1177</v>
      </c>
      <c r="N468" s="95" t="s">
        <v>1177</v>
      </c>
      <c r="O468" s="95" t="s">
        <v>1177</v>
      </c>
      <c r="P468" s="95" t="s">
        <v>1177</v>
      </c>
      <c r="Q468" s="95" t="s">
        <v>1177</v>
      </c>
      <c r="R468" s="95" t="s">
        <v>1177</v>
      </c>
      <c r="S468" s="95" t="s">
        <v>1177</v>
      </c>
      <c r="T468" s="25"/>
      <c r="U468" s="102" t="s">
        <v>1229</v>
      </c>
      <c r="V468" s="102" t="s">
        <v>1229</v>
      </c>
      <c r="W468" s="102" t="s">
        <v>1231</v>
      </c>
      <c r="X468" s="102" t="s">
        <v>1231</v>
      </c>
      <c r="Y468" s="103" t="s">
        <v>1235</v>
      </c>
      <c r="Z468" s="10"/>
      <c r="AA468" s="104" t="s">
        <v>1245</v>
      </c>
      <c r="AB468" s="105" t="s">
        <v>1229</v>
      </c>
      <c r="AC468" s="105" t="s">
        <v>1229</v>
      </c>
      <c r="AD468" s="18"/>
      <c r="AE468" s="18" t="s">
        <v>73</v>
      </c>
      <c r="AF468" s="19"/>
      <c r="AG468" s="19"/>
      <c r="AH468" s="33"/>
      <c r="AI468" s="102" t="s">
        <v>1231</v>
      </c>
      <c r="AJ468" s="95" t="s">
        <v>1231</v>
      </c>
      <c r="AK468" s="7"/>
      <c r="AL468" s="7"/>
      <c r="AM468" s="36"/>
      <c r="AN468" s="7" t="s">
        <v>61</v>
      </c>
      <c r="AO468" s="37"/>
      <c r="AP468" s="24"/>
      <c r="AQ468" s="103" t="s">
        <v>1229</v>
      </c>
      <c r="AR468" s="103" t="s">
        <v>1229</v>
      </c>
      <c r="AS468" s="33"/>
      <c r="AT468" s="15" t="s">
        <v>66</v>
      </c>
      <c r="AU468" s="11" t="s">
        <v>155</v>
      </c>
      <c r="AV468" s="86" t="s">
        <v>1180</v>
      </c>
      <c r="AW468" s="14"/>
      <c r="AX468" s="11" t="s">
        <v>135</v>
      </c>
      <c r="AY468" s="11" t="s">
        <v>60</v>
      </c>
      <c r="AZ468" s="11" t="s">
        <v>742</v>
      </c>
      <c r="BA468" s="11">
        <v>186358317</v>
      </c>
      <c r="BB468" s="11"/>
      <c r="BC468" s="12">
        <v>45987.578518010843</v>
      </c>
      <c r="BD468" s="12">
        <v>45987.587506211021</v>
      </c>
      <c r="BE468" s="12">
        <v>45987.587105301398</v>
      </c>
      <c r="BF468" s="11"/>
    </row>
    <row r="469" spans="1:58" s="64" customFormat="1" ht="15" customHeight="1" x14ac:dyDescent="0.3">
      <c r="A469" s="141">
        <v>471</v>
      </c>
      <c r="B469" s="7" t="s">
        <v>1178</v>
      </c>
      <c r="C469" s="95" t="s">
        <v>1177</v>
      </c>
      <c r="D469" s="95" t="s">
        <v>1177</v>
      </c>
      <c r="E469" s="95" t="s">
        <v>1177</v>
      </c>
      <c r="F469" s="95" t="s">
        <v>1177</v>
      </c>
      <c r="G469" s="95" t="s">
        <v>1177</v>
      </c>
      <c r="H469" s="95" t="s">
        <v>1177</v>
      </c>
      <c r="I469" s="95" t="s">
        <v>1177</v>
      </c>
      <c r="J469" s="95" t="s">
        <v>1177</v>
      </c>
      <c r="K469" s="95" t="s">
        <v>1177</v>
      </c>
      <c r="L469" s="95" t="s">
        <v>1177</v>
      </c>
      <c r="M469" s="95" t="s">
        <v>1177</v>
      </c>
      <c r="N469" s="95" t="s">
        <v>1177</v>
      </c>
      <c r="O469" s="95" t="s">
        <v>1177</v>
      </c>
      <c r="P469" s="95" t="s">
        <v>1177</v>
      </c>
      <c r="Q469" s="95" t="s">
        <v>1177</v>
      </c>
      <c r="R469" s="95" t="s">
        <v>1177</v>
      </c>
      <c r="S469" s="95" t="s">
        <v>1177</v>
      </c>
      <c r="T469" s="25"/>
      <c r="U469" s="102" t="s">
        <v>1229</v>
      </c>
      <c r="V469" s="102" t="s">
        <v>1231</v>
      </c>
      <c r="W469" s="102" t="s">
        <v>1229</v>
      </c>
      <c r="X469" s="102" t="s">
        <v>1230</v>
      </c>
      <c r="Y469" s="103" t="s">
        <v>1236</v>
      </c>
      <c r="Z469" s="10"/>
      <c r="AA469" s="104" t="s">
        <v>1245</v>
      </c>
      <c r="AB469" s="105" t="s">
        <v>1229</v>
      </c>
      <c r="AC469" s="105" t="s">
        <v>1229</v>
      </c>
      <c r="AD469" s="18"/>
      <c r="AE469" s="18" t="s">
        <v>73</v>
      </c>
      <c r="AF469" s="19"/>
      <c r="AG469" s="19"/>
      <c r="AH469" s="33"/>
      <c r="AI469" s="102" t="s">
        <v>1231</v>
      </c>
      <c r="AJ469" s="95" t="s">
        <v>1231</v>
      </c>
      <c r="AK469" s="7"/>
      <c r="AL469" s="7"/>
      <c r="AM469" s="36"/>
      <c r="AN469" s="7" t="s">
        <v>61</v>
      </c>
      <c r="AO469" s="37"/>
      <c r="AP469" s="24"/>
      <c r="AQ469" s="103" t="s">
        <v>1231</v>
      </c>
      <c r="AR469" s="103" t="s">
        <v>1231</v>
      </c>
      <c r="AS469" s="33"/>
      <c r="AT469" s="15" t="s">
        <v>66</v>
      </c>
      <c r="AU469" s="11" t="s">
        <v>155</v>
      </c>
      <c r="AV469" s="86" t="s">
        <v>1180</v>
      </c>
      <c r="AW469" s="14"/>
      <c r="AX469" s="11" t="s">
        <v>135</v>
      </c>
      <c r="AY469" s="11" t="s">
        <v>60</v>
      </c>
      <c r="AZ469" s="11" t="s">
        <v>743</v>
      </c>
      <c r="BA469" s="11">
        <v>838735901</v>
      </c>
      <c r="BB469" s="11"/>
      <c r="BC469" s="12">
        <v>45987.578824651478</v>
      </c>
      <c r="BD469" s="12">
        <v>45987.587580331223</v>
      </c>
      <c r="BE469" s="12">
        <v>45987.587469846912</v>
      </c>
      <c r="BF469" s="11"/>
    </row>
    <row r="470" spans="1:58" s="64" customFormat="1" ht="15" customHeight="1" x14ac:dyDescent="0.3">
      <c r="A470" s="141">
        <v>472</v>
      </c>
      <c r="B470" s="39" t="s">
        <v>1177</v>
      </c>
      <c r="C470" s="95" t="s">
        <v>1177</v>
      </c>
      <c r="D470" s="95" t="s">
        <v>1177</v>
      </c>
      <c r="E470" s="95" t="s">
        <v>1177</v>
      </c>
      <c r="F470" s="95" t="s">
        <v>1177</v>
      </c>
      <c r="G470" s="95" t="s">
        <v>1177</v>
      </c>
      <c r="H470" s="95" t="s">
        <v>1177</v>
      </c>
      <c r="I470" s="95" t="s">
        <v>1177</v>
      </c>
      <c r="J470" s="95" t="s">
        <v>1177</v>
      </c>
      <c r="K470" s="95" t="s">
        <v>1177</v>
      </c>
      <c r="L470" s="95" t="s">
        <v>1177</v>
      </c>
      <c r="M470" s="95" t="s">
        <v>1177</v>
      </c>
      <c r="N470" s="95" t="s">
        <v>1177</v>
      </c>
      <c r="O470" s="95" t="s">
        <v>1177</v>
      </c>
      <c r="P470" s="95" t="s">
        <v>1177</v>
      </c>
      <c r="Q470" s="95" t="s">
        <v>1177</v>
      </c>
      <c r="R470" s="95" t="s">
        <v>1177</v>
      </c>
      <c r="S470" s="95" t="s">
        <v>1177</v>
      </c>
      <c r="T470" s="25"/>
      <c r="U470" s="102" t="s">
        <v>1231</v>
      </c>
      <c r="V470" s="102" t="s">
        <v>1229</v>
      </c>
      <c r="W470" s="102" t="s">
        <v>1229</v>
      </c>
      <c r="X470" s="102" t="s">
        <v>1229</v>
      </c>
      <c r="Y470" s="103" t="s">
        <v>1236</v>
      </c>
      <c r="Z470" s="10"/>
      <c r="AA470" s="104" t="s">
        <v>1247</v>
      </c>
      <c r="AB470" s="105" t="s">
        <v>1231</v>
      </c>
      <c r="AC470" s="105" t="s">
        <v>1229</v>
      </c>
      <c r="AD470" s="18" t="s">
        <v>63</v>
      </c>
      <c r="AE470" s="18"/>
      <c r="AF470" s="19" t="s">
        <v>79</v>
      </c>
      <c r="AG470" s="19"/>
      <c r="AH470" s="33"/>
      <c r="AI470" s="102" t="s">
        <v>1229</v>
      </c>
      <c r="AJ470" s="95" t="s">
        <v>1229</v>
      </c>
      <c r="AK470" s="7" t="s">
        <v>99</v>
      </c>
      <c r="AL470" s="7" t="s">
        <v>80</v>
      </c>
      <c r="AM470" s="36"/>
      <c r="AN470" s="7"/>
      <c r="AO470" s="37"/>
      <c r="AP470" s="24"/>
      <c r="AQ470" s="103" t="s">
        <v>1229</v>
      </c>
      <c r="AR470" s="103" t="s">
        <v>1229</v>
      </c>
      <c r="AS470" s="33"/>
      <c r="AT470" s="15" t="s">
        <v>66</v>
      </c>
      <c r="AU470" s="11" t="s">
        <v>155</v>
      </c>
      <c r="AV470" s="86" t="s">
        <v>1180</v>
      </c>
      <c r="AW470" s="14"/>
      <c r="AX470" s="11" t="s">
        <v>135</v>
      </c>
      <c r="AY470" s="11" t="s">
        <v>59</v>
      </c>
      <c r="AZ470" s="11" t="s">
        <v>744</v>
      </c>
      <c r="BA470" s="11"/>
      <c r="BB470" s="11"/>
      <c r="BC470" s="12">
        <v>45987.578350682757</v>
      </c>
      <c r="BD470" s="12">
        <v>45987.587872786207</v>
      </c>
      <c r="BE470" s="12">
        <v>45987.587778021538</v>
      </c>
      <c r="BF470" s="11"/>
    </row>
    <row r="471" spans="1:58" s="64" customFormat="1" ht="15" customHeight="1" x14ac:dyDescent="0.3">
      <c r="A471" s="141">
        <v>473</v>
      </c>
      <c r="B471" s="95" t="s">
        <v>1177</v>
      </c>
      <c r="C471" s="95" t="s">
        <v>1179</v>
      </c>
      <c r="D471" s="95" t="s">
        <v>1177</v>
      </c>
      <c r="E471" s="95" t="s">
        <v>1177</v>
      </c>
      <c r="F471" s="95" t="s">
        <v>1179</v>
      </c>
      <c r="G471" s="95" t="s">
        <v>1177</v>
      </c>
      <c r="H471" s="95" t="s">
        <v>1177</v>
      </c>
      <c r="I471" s="95" t="s">
        <v>1177</v>
      </c>
      <c r="J471" s="95" t="s">
        <v>1177</v>
      </c>
      <c r="K471" s="95" t="s">
        <v>1177</v>
      </c>
      <c r="L471" s="95" t="s">
        <v>1177</v>
      </c>
      <c r="M471" s="95" t="s">
        <v>1177</v>
      </c>
      <c r="N471" s="95" t="s">
        <v>1177</v>
      </c>
      <c r="O471" s="95" t="s">
        <v>1177</v>
      </c>
      <c r="P471" s="95" t="s">
        <v>1177</v>
      </c>
      <c r="Q471" s="95" t="s">
        <v>1177</v>
      </c>
      <c r="R471" s="95" t="s">
        <v>1177</v>
      </c>
      <c r="S471" s="95" t="s">
        <v>1177</v>
      </c>
      <c r="T471" s="25"/>
      <c r="U471" s="102" t="s">
        <v>1229</v>
      </c>
      <c r="V471" s="102" t="s">
        <v>1229</v>
      </c>
      <c r="W471" s="102" t="s">
        <v>1229</v>
      </c>
      <c r="X471" s="102" t="s">
        <v>1229</v>
      </c>
      <c r="Y471" s="103" t="s">
        <v>1233</v>
      </c>
      <c r="Z471" s="10"/>
      <c r="AA471" s="104" t="s">
        <v>1244</v>
      </c>
      <c r="AB471" s="105" t="s">
        <v>1229</v>
      </c>
      <c r="AC471" s="105" t="s">
        <v>1229</v>
      </c>
      <c r="AD471" s="18" t="s">
        <v>63</v>
      </c>
      <c r="AE471" s="18"/>
      <c r="AF471" s="19"/>
      <c r="AG471" s="19"/>
      <c r="AH471" s="33"/>
      <c r="AI471" s="102" t="s">
        <v>1231</v>
      </c>
      <c r="AJ471" s="95" t="s">
        <v>1229</v>
      </c>
      <c r="AK471" s="7" t="s">
        <v>99</v>
      </c>
      <c r="AL471" s="7"/>
      <c r="AM471" s="36"/>
      <c r="AN471" s="7"/>
      <c r="AO471" s="37"/>
      <c r="AP471" s="24"/>
      <c r="AQ471" s="103" t="s">
        <v>1231</v>
      </c>
      <c r="AR471" s="103" t="s">
        <v>1229</v>
      </c>
      <c r="AS471" s="33"/>
      <c r="AT471" s="15" t="s">
        <v>66</v>
      </c>
      <c r="AU471" s="11" t="s">
        <v>155</v>
      </c>
      <c r="AV471" s="86" t="s">
        <v>1180</v>
      </c>
      <c r="AW471" s="14"/>
      <c r="AX471" s="11" t="s">
        <v>135</v>
      </c>
      <c r="AY471" s="11" t="s">
        <v>60</v>
      </c>
      <c r="AZ471" s="11" t="s">
        <v>745</v>
      </c>
      <c r="BA471" s="11">
        <v>131753771</v>
      </c>
      <c r="BB471" s="11"/>
      <c r="BC471" s="12">
        <v>45987.579188423057</v>
      </c>
      <c r="BD471" s="12">
        <v>45987.587946798209</v>
      </c>
      <c r="BE471" s="12">
        <v>45987.587896140933</v>
      </c>
      <c r="BF471" s="11"/>
    </row>
    <row r="472" spans="1:58" s="64" customFormat="1" ht="15" customHeight="1" x14ac:dyDescent="0.3">
      <c r="A472" s="141">
        <v>474</v>
      </c>
      <c r="B472" s="39" t="s">
        <v>1177</v>
      </c>
      <c r="C472" s="95" t="s">
        <v>1177</v>
      </c>
      <c r="D472" s="95" t="s">
        <v>1177</v>
      </c>
      <c r="E472" s="95" t="s">
        <v>1177</v>
      </c>
      <c r="F472" s="95" t="s">
        <v>1177</v>
      </c>
      <c r="G472" s="95" t="s">
        <v>1177</v>
      </c>
      <c r="H472" s="95" t="s">
        <v>1177</v>
      </c>
      <c r="I472" s="95" t="s">
        <v>1177</v>
      </c>
      <c r="J472" s="95" t="s">
        <v>1177</v>
      </c>
      <c r="K472" s="95" t="s">
        <v>1177</v>
      </c>
      <c r="L472" s="95" t="s">
        <v>1177</v>
      </c>
      <c r="M472" s="95" t="s">
        <v>1177</v>
      </c>
      <c r="N472" s="95" t="s">
        <v>1177</v>
      </c>
      <c r="O472" s="95" t="s">
        <v>1177</v>
      </c>
      <c r="P472" s="95" t="s">
        <v>1177</v>
      </c>
      <c r="Q472" s="95" t="s">
        <v>1177</v>
      </c>
      <c r="R472" s="95" t="s">
        <v>1177</v>
      </c>
      <c r="S472" s="95" t="s">
        <v>1177</v>
      </c>
      <c r="T472" s="25"/>
      <c r="U472" s="102" t="s">
        <v>1229</v>
      </c>
      <c r="V472" s="102" t="s">
        <v>1229</v>
      </c>
      <c r="W472" s="102" t="s">
        <v>1231</v>
      </c>
      <c r="X472" s="102" t="s">
        <v>1231</v>
      </c>
      <c r="Y472" s="103" t="s">
        <v>1233</v>
      </c>
      <c r="Z472" s="10"/>
      <c r="AA472" s="104" t="s">
        <v>1243</v>
      </c>
      <c r="AB472" s="105" t="s">
        <v>1229</v>
      </c>
      <c r="AC472" s="105" t="s">
        <v>1229</v>
      </c>
      <c r="AD472" s="18"/>
      <c r="AE472" s="18" t="s">
        <v>73</v>
      </c>
      <c r="AF472" s="19" t="s">
        <v>79</v>
      </c>
      <c r="AG472" s="19"/>
      <c r="AH472" s="33"/>
      <c r="AI472" s="102" t="s">
        <v>1231</v>
      </c>
      <c r="AJ472" s="95" t="s">
        <v>1229</v>
      </c>
      <c r="AK472" s="7" t="s">
        <v>99</v>
      </c>
      <c r="AL472" s="7"/>
      <c r="AM472" s="36" t="s">
        <v>64</v>
      </c>
      <c r="AN472" s="7"/>
      <c r="AO472" s="37"/>
      <c r="AP472" s="24"/>
      <c r="AQ472" s="103" t="s">
        <v>1229</v>
      </c>
      <c r="AR472" s="103" t="s">
        <v>1229</v>
      </c>
      <c r="AS472" s="33"/>
      <c r="AT472" s="15" t="s">
        <v>66</v>
      </c>
      <c r="AU472" s="11" t="s">
        <v>155</v>
      </c>
      <c r="AV472" s="86" t="s">
        <v>1180</v>
      </c>
      <c r="AW472" s="14"/>
      <c r="AX472" s="11" t="s">
        <v>135</v>
      </c>
      <c r="AY472" s="11" t="s">
        <v>60</v>
      </c>
      <c r="AZ472" s="11" t="s">
        <v>746</v>
      </c>
      <c r="BA472" s="11">
        <v>17462951</v>
      </c>
      <c r="BB472" s="11"/>
      <c r="BC472" s="12">
        <v>45987.578858745474</v>
      </c>
      <c r="BD472" s="12">
        <v>45987.588652312363</v>
      </c>
      <c r="BE472" s="12">
        <v>45987.588554535098</v>
      </c>
      <c r="BF472" s="11"/>
    </row>
    <row r="473" spans="1:58" s="64" customFormat="1" ht="15" customHeight="1" x14ac:dyDescent="0.3">
      <c r="A473" s="141">
        <v>475</v>
      </c>
      <c r="B473" s="39" t="s">
        <v>1177</v>
      </c>
      <c r="C473" s="95" t="s">
        <v>1177</v>
      </c>
      <c r="D473" s="95" t="s">
        <v>1177</v>
      </c>
      <c r="E473" s="39" t="s">
        <v>1179</v>
      </c>
      <c r="F473" s="95" t="s">
        <v>1177</v>
      </c>
      <c r="G473" s="95" t="s">
        <v>1179</v>
      </c>
      <c r="H473" s="95" t="s">
        <v>1177</v>
      </c>
      <c r="I473" s="95" t="s">
        <v>1177</v>
      </c>
      <c r="J473" s="95" t="s">
        <v>1177</v>
      </c>
      <c r="K473" s="95" t="s">
        <v>1177</v>
      </c>
      <c r="L473" s="95" t="s">
        <v>1177</v>
      </c>
      <c r="M473" s="95" t="s">
        <v>1179</v>
      </c>
      <c r="N473" s="95" t="s">
        <v>1179</v>
      </c>
      <c r="O473" s="95" t="s">
        <v>1177</v>
      </c>
      <c r="P473" s="95" t="s">
        <v>1177</v>
      </c>
      <c r="Q473" s="95" t="s">
        <v>1177</v>
      </c>
      <c r="R473" s="95" t="s">
        <v>1177</v>
      </c>
      <c r="S473" s="95" t="s">
        <v>1179</v>
      </c>
      <c r="T473" s="27" t="s">
        <v>747</v>
      </c>
      <c r="U473" s="102" t="s">
        <v>1229</v>
      </c>
      <c r="V473" s="102" t="s">
        <v>1229</v>
      </c>
      <c r="W473" s="102" t="s">
        <v>1229</v>
      </c>
      <c r="X473" s="102" t="s">
        <v>1231</v>
      </c>
      <c r="Y473" s="103" t="s">
        <v>1233</v>
      </c>
      <c r="Z473" s="10"/>
      <c r="AA473" s="104" t="s">
        <v>1245</v>
      </c>
      <c r="AB473" s="105" t="s">
        <v>1231</v>
      </c>
      <c r="AC473" s="105" t="s">
        <v>1229</v>
      </c>
      <c r="AD473" s="18"/>
      <c r="AE473" s="18" t="s">
        <v>73</v>
      </c>
      <c r="AF473" s="19"/>
      <c r="AG473" s="19"/>
      <c r="AH473" s="33"/>
      <c r="AI473" s="102" t="s">
        <v>1231</v>
      </c>
      <c r="AJ473" s="95" t="s">
        <v>1229</v>
      </c>
      <c r="AK473" s="7"/>
      <c r="AL473" s="7" t="s">
        <v>80</v>
      </c>
      <c r="AM473" s="36"/>
      <c r="AN473" s="7"/>
      <c r="AO473" s="37"/>
      <c r="AP473" s="24"/>
      <c r="AQ473" s="103" t="s">
        <v>1229</v>
      </c>
      <c r="AR473" s="103" t="s">
        <v>1231</v>
      </c>
      <c r="AS473" s="33"/>
      <c r="AT473" s="15" t="s">
        <v>66</v>
      </c>
      <c r="AU473" s="11" t="s">
        <v>155</v>
      </c>
      <c r="AV473" s="86" t="s">
        <v>1180</v>
      </c>
      <c r="AW473" s="14"/>
      <c r="AX473" s="11" t="s">
        <v>135</v>
      </c>
      <c r="AY473" s="11" t="s">
        <v>59</v>
      </c>
      <c r="AZ473" s="11" t="s">
        <v>748</v>
      </c>
      <c r="BA473" s="11"/>
      <c r="BB473" s="11"/>
      <c r="BC473" s="12">
        <v>45987.58010825736</v>
      </c>
      <c r="BD473" s="12">
        <v>45987.588939156143</v>
      </c>
      <c r="BE473" s="12">
        <v>45987.588886309488</v>
      </c>
      <c r="BF473" s="11"/>
    </row>
    <row r="474" spans="1:58" s="64" customFormat="1" ht="15" customHeight="1" x14ac:dyDescent="0.3">
      <c r="A474" s="141">
        <v>476</v>
      </c>
      <c r="B474" s="39" t="s">
        <v>1177</v>
      </c>
      <c r="C474" s="95" t="s">
        <v>1177</v>
      </c>
      <c r="D474" s="95" t="s">
        <v>1177</v>
      </c>
      <c r="E474" s="95" t="s">
        <v>1177</v>
      </c>
      <c r="F474" s="95" t="s">
        <v>1177</v>
      </c>
      <c r="G474" s="95" t="s">
        <v>1177</v>
      </c>
      <c r="H474" s="95" t="s">
        <v>1177</v>
      </c>
      <c r="I474" s="95" t="s">
        <v>1177</v>
      </c>
      <c r="J474" s="95" t="s">
        <v>1177</v>
      </c>
      <c r="K474" s="95" t="s">
        <v>1177</v>
      </c>
      <c r="L474" s="95" t="s">
        <v>1177</v>
      </c>
      <c r="M474" s="95" t="s">
        <v>1179</v>
      </c>
      <c r="N474" s="95" t="s">
        <v>1177</v>
      </c>
      <c r="O474" s="95" t="s">
        <v>1177</v>
      </c>
      <c r="P474" s="95" t="s">
        <v>1177</v>
      </c>
      <c r="Q474" s="95" t="s">
        <v>1177</v>
      </c>
      <c r="R474" s="95" t="s">
        <v>1177</v>
      </c>
      <c r="S474" s="95" t="s">
        <v>1177</v>
      </c>
      <c r="T474" s="27" t="s">
        <v>749</v>
      </c>
      <c r="U474" s="102" t="s">
        <v>1229</v>
      </c>
      <c r="V474" s="102" t="s">
        <v>1229</v>
      </c>
      <c r="W474" s="102" t="s">
        <v>1229</v>
      </c>
      <c r="X474" s="102" t="s">
        <v>1229</v>
      </c>
      <c r="Y474" s="103" t="s">
        <v>1236</v>
      </c>
      <c r="Z474" s="10" t="s">
        <v>750</v>
      </c>
      <c r="AA474" s="104" t="s">
        <v>1244</v>
      </c>
      <c r="AB474" s="105" t="s">
        <v>1229</v>
      </c>
      <c r="AC474" s="105" t="s">
        <v>1229</v>
      </c>
      <c r="AD474" s="18"/>
      <c r="AE474" s="18" t="s">
        <v>73</v>
      </c>
      <c r="AF474" s="19"/>
      <c r="AG474" s="19"/>
      <c r="AH474" s="33"/>
      <c r="AI474" s="102" t="s">
        <v>1229</v>
      </c>
      <c r="AJ474" s="95" t="s">
        <v>1229</v>
      </c>
      <c r="AK474" s="7"/>
      <c r="AL474" s="7"/>
      <c r="AM474" s="36"/>
      <c r="AN474" s="7"/>
      <c r="AO474" s="37" t="s">
        <v>121</v>
      </c>
      <c r="AP474" s="24" t="s">
        <v>751</v>
      </c>
      <c r="AQ474" s="103" t="s">
        <v>1229</v>
      </c>
      <c r="AR474" s="103" t="s">
        <v>1229</v>
      </c>
      <c r="AS474" s="33"/>
      <c r="AT474" s="15" t="s">
        <v>66</v>
      </c>
      <c r="AU474" s="11" t="s">
        <v>155</v>
      </c>
      <c r="AV474" s="86" t="s">
        <v>1180</v>
      </c>
      <c r="AW474" s="14"/>
      <c r="AX474" s="11" t="s">
        <v>135</v>
      </c>
      <c r="AY474" s="11" t="s">
        <v>60</v>
      </c>
      <c r="AZ474" s="11" t="s">
        <v>752</v>
      </c>
      <c r="BA474" s="11">
        <v>436343419</v>
      </c>
      <c r="BB474" s="11"/>
      <c r="BC474" s="12">
        <v>45987.580396813893</v>
      </c>
      <c r="BD474" s="12">
        <v>45987.589151491353</v>
      </c>
      <c r="BE474" s="12">
        <v>45987.589048875598</v>
      </c>
      <c r="BF474" s="11"/>
    </row>
    <row r="475" spans="1:58" s="64" customFormat="1" ht="15" customHeight="1" x14ac:dyDescent="0.3">
      <c r="A475" s="141">
        <v>477</v>
      </c>
      <c r="B475" s="39" t="s">
        <v>1177</v>
      </c>
      <c r="C475" s="95" t="s">
        <v>1177</v>
      </c>
      <c r="D475" s="95" t="s">
        <v>1177</v>
      </c>
      <c r="E475" s="39" t="s">
        <v>1179</v>
      </c>
      <c r="F475" s="95" t="s">
        <v>1177</v>
      </c>
      <c r="G475" s="95" t="s">
        <v>1179</v>
      </c>
      <c r="H475" s="95" t="s">
        <v>1177</v>
      </c>
      <c r="I475" s="99" t="s">
        <v>1179</v>
      </c>
      <c r="J475" s="95" t="s">
        <v>1177</v>
      </c>
      <c r="K475" s="95" t="s">
        <v>1178</v>
      </c>
      <c r="L475" s="95" t="s">
        <v>1177</v>
      </c>
      <c r="M475" s="95" t="s">
        <v>1193</v>
      </c>
      <c r="N475" s="95" t="s">
        <v>1193</v>
      </c>
      <c r="O475" s="95" t="s">
        <v>1177</v>
      </c>
      <c r="P475" s="95" t="s">
        <v>1177</v>
      </c>
      <c r="Q475" s="95" t="s">
        <v>1178</v>
      </c>
      <c r="R475" s="95" t="s">
        <v>1178</v>
      </c>
      <c r="S475" s="95" t="s">
        <v>1178</v>
      </c>
      <c r="T475" s="27" t="s">
        <v>206</v>
      </c>
      <c r="U475" s="102" t="s">
        <v>1231</v>
      </c>
      <c r="V475" s="102" t="s">
        <v>1229</v>
      </c>
      <c r="W475" s="102" t="s">
        <v>1229</v>
      </c>
      <c r="X475" s="102" t="s">
        <v>1231</v>
      </c>
      <c r="Y475" s="103" t="s">
        <v>1233</v>
      </c>
      <c r="Z475" s="29" t="s">
        <v>206</v>
      </c>
      <c r="AA475" s="104" t="s">
        <v>1245</v>
      </c>
      <c r="AB475" s="105" t="s">
        <v>1230</v>
      </c>
      <c r="AC475" s="105" t="s">
        <v>1229</v>
      </c>
      <c r="AD475" s="18" t="s">
        <v>63</v>
      </c>
      <c r="AE475" s="18"/>
      <c r="AF475" s="19"/>
      <c r="AG475" s="19"/>
      <c r="AH475" s="33"/>
      <c r="AI475" s="102" t="s">
        <v>1229</v>
      </c>
      <c r="AJ475" s="95" t="s">
        <v>1229</v>
      </c>
      <c r="AK475" s="7" t="s">
        <v>99</v>
      </c>
      <c r="AL475" s="7"/>
      <c r="AM475" s="36"/>
      <c r="AN475" s="7"/>
      <c r="AO475" s="37"/>
      <c r="AP475" s="24"/>
      <c r="AQ475" s="103" t="s">
        <v>1229</v>
      </c>
      <c r="AR475" s="103" t="s">
        <v>1229</v>
      </c>
      <c r="AS475" s="83" t="s">
        <v>207</v>
      </c>
      <c r="AT475" s="15" t="s">
        <v>66</v>
      </c>
      <c r="AU475" s="11" t="s">
        <v>155</v>
      </c>
      <c r="AV475" s="86" t="s">
        <v>1180</v>
      </c>
      <c r="AW475" s="14"/>
      <c r="AX475" s="11" t="s">
        <v>109</v>
      </c>
      <c r="AY475" s="11" t="s">
        <v>59</v>
      </c>
      <c r="AZ475" s="11" t="s">
        <v>208</v>
      </c>
      <c r="BA475" s="11"/>
      <c r="BB475" s="11"/>
      <c r="BC475" s="12">
        <v>45987.579586637366</v>
      </c>
      <c r="BD475" s="12">
        <v>45987.589461512522</v>
      </c>
      <c r="BE475" s="12">
        <v>45987.589336250407</v>
      </c>
      <c r="BF475" s="11"/>
    </row>
    <row r="476" spans="1:58" s="64" customFormat="1" ht="15" customHeight="1" x14ac:dyDescent="0.3">
      <c r="A476" s="141">
        <v>478</v>
      </c>
      <c r="B476" s="95" t="s">
        <v>1179</v>
      </c>
      <c r="C476" s="95" t="s">
        <v>1177</v>
      </c>
      <c r="D476" s="95" t="s">
        <v>1179</v>
      </c>
      <c r="E476" s="95" t="s">
        <v>1177</v>
      </c>
      <c r="F476" s="95" t="s">
        <v>1179</v>
      </c>
      <c r="G476" s="95" t="s">
        <v>1177</v>
      </c>
      <c r="H476" s="95" t="s">
        <v>1177</v>
      </c>
      <c r="I476" s="95" t="s">
        <v>1177</v>
      </c>
      <c r="J476" s="95" t="s">
        <v>1179</v>
      </c>
      <c r="K476" s="95" t="s">
        <v>1177</v>
      </c>
      <c r="L476" s="95" t="s">
        <v>1177</v>
      </c>
      <c r="M476" s="95" t="s">
        <v>1179</v>
      </c>
      <c r="N476" s="95" t="s">
        <v>1179</v>
      </c>
      <c r="O476" s="95" t="s">
        <v>1177</v>
      </c>
      <c r="P476" s="95" t="s">
        <v>1179</v>
      </c>
      <c r="Q476" s="95" t="s">
        <v>1177</v>
      </c>
      <c r="R476" s="95" t="s">
        <v>1179</v>
      </c>
      <c r="S476" s="95" t="s">
        <v>1177</v>
      </c>
      <c r="T476" s="25"/>
      <c r="U476" s="102" t="s">
        <v>1229</v>
      </c>
      <c r="V476" s="102" t="s">
        <v>1229</v>
      </c>
      <c r="W476" s="102" t="s">
        <v>1230</v>
      </c>
      <c r="X476" s="102" t="s">
        <v>1230</v>
      </c>
      <c r="Y476" s="103" t="s">
        <v>1236</v>
      </c>
      <c r="Z476" s="10"/>
      <c r="AA476" s="104" t="s">
        <v>1247</v>
      </c>
      <c r="AB476" s="105" t="s">
        <v>1231</v>
      </c>
      <c r="AC476" s="105" t="s">
        <v>1229</v>
      </c>
      <c r="AD476" s="18" t="s">
        <v>63</v>
      </c>
      <c r="AE476" s="18"/>
      <c r="AF476" s="19"/>
      <c r="AG476" s="19"/>
      <c r="AH476" s="33"/>
      <c r="AI476" s="102" t="s">
        <v>1231</v>
      </c>
      <c r="AJ476" s="95" t="s">
        <v>1231</v>
      </c>
      <c r="AK476" s="7" t="s">
        <v>99</v>
      </c>
      <c r="AL476" s="7"/>
      <c r="AM476" s="36"/>
      <c r="AN476" s="7"/>
      <c r="AO476" s="37"/>
      <c r="AP476" s="24"/>
      <c r="AQ476" s="103" t="s">
        <v>1231</v>
      </c>
      <c r="AR476" s="103" t="s">
        <v>1231</v>
      </c>
      <c r="AS476" s="83"/>
      <c r="AT476" s="15" t="s">
        <v>66</v>
      </c>
      <c r="AU476" s="11" t="s">
        <v>155</v>
      </c>
      <c r="AV476" s="86" t="s">
        <v>1180</v>
      </c>
      <c r="AW476" s="14"/>
      <c r="AX476" s="11" t="s">
        <v>135</v>
      </c>
      <c r="AY476" s="11" t="s">
        <v>59</v>
      </c>
      <c r="AZ476" s="11" t="s">
        <v>753</v>
      </c>
      <c r="BA476" s="11"/>
      <c r="BB476" s="11"/>
      <c r="BC476" s="12">
        <v>45987.579048506668</v>
      </c>
      <c r="BD476" s="12">
        <v>45987.591308080337</v>
      </c>
      <c r="BE476" s="12">
        <v>45987.59119354868</v>
      </c>
      <c r="BF476" s="11"/>
    </row>
    <row r="477" spans="1:58" s="64" customFormat="1" ht="15" customHeight="1" x14ac:dyDescent="0.3">
      <c r="A477" s="141">
        <v>479</v>
      </c>
      <c r="B477" s="39" t="s">
        <v>1177</v>
      </c>
      <c r="C477" s="95" t="s">
        <v>1177</v>
      </c>
      <c r="D477" s="95" t="s">
        <v>1177</v>
      </c>
      <c r="E477" s="95" t="s">
        <v>1177</v>
      </c>
      <c r="F477" s="95" t="s">
        <v>1177</v>
      </c>
      <c r="G477" s="95" t="s">
        <v>1177</v>
      </c>
      <c r="H477" s="95" t="s">
        <v>1177</v>
      </c>
      <c r="I477" s="95" t="s">
        <v>1177</v>
      </c>
      <c r="J477" s="95" t="s">
        <v>1177</v>
      </c>
      <c r="K477" s="95" t="s">
        <v>1177</v>
      </c>
      <c r="L477" s="95" t="s">
        <v>1177</v>
      </c>
      <c r="M477" s="95" t="s">
        <v>1177</v>
      </c>
      <c r="N477" s="95" t="s">
        <v>1177</v>
      </c>
      <c r="O477" s="95" t="s">
        <v>1177</v>
      </c>
      <c r="P477" s="95" t="s">
        <v>1177</v>
      </c>
      <c r="Q477" s="95" t="s">
        <v>1177</v>
      </c>
      <c r="R477" s="95" t="s">
        <v>1177</v>
      </c>
      <c r="S477" s="95" t="s">
        <v>1177</v>
      </c>
      <c r="T477" s="27" t="s">
        <v>215</v>
      </c>
      <c r="U477" s="102" t="s">
        <v>1231</v>
      </c>
      <c r="V477" s="102" t="s">
        <v>1231</v>
      </c>
      <c r="W477" s="102" t="s">
        <v>1231</v>
      </c>
      <c r="X477" s="102" t="s">
        <v>1229</v>
      </c>
      <c r="Y477" s="103" t="s">
        <v>1233</v>
      </c>
      <c r="Z477" s="10" t="s">
        <v>216</v>
      </c>
      <c r="AA477" s="104" t="s">
        <v>1245</v>
      </c>
      <c r="AB477" s="105" t="s">
        <v>1229</v>
      </c>
      <c r="AC477" s="105" t="s">
        <v>1229</v>
      </c>
      <c r="AD477" s="18" t="s">
        <v>63</v>
      </c>
      <c r="AE477" s="18" t="s">
        <v>73</v>
      </c>
      <c r="AF477" s="19"/>
      <c r="AG477" s="19"/>
      <c r="AH477" s="33"/>
      <c r="AI477" s="102" t="s">
        <v>1229</v>
      </c>
      <c r="AJ477" s="95" t="s">
        <v>1229</v>
      </c>
      <c r="AK477" s="7" t="s">
        <v>99</v>
      </c>
      <c r="AL477" s="7" t="s">
        <v>80</v>
      </c>
      <c r="AM477" s="36" t="s">
        <v>64</v>
      </c>
      <c r="AN477" s="7"/>
      <c r="AO477" s="37"/>
      <c r="AP477" s="24"/>
      <c r="AQ477" s="103" t="s">
        <v>1229</v>
      </c>
      <c r="AR477" s="103" t="s">
        <v>1229</v>
      </c>
      <c r="AS477" s="83" t="s">
        <v>217</v>
      </c>
      <c r="AT477" s="15" t="s">
        <v>66</v>
      </c>
      <c r="AU477" s="11" t="s">
        <v>155</v>
      </c>
      <c r="AV477" s="86" t="s">
        <v>1180</v>
      </c>
      <c r="AW477" s="14"/>
      <c r="AX477" s="11" t="s">
        <v>135</v>
      </c>
      <c r="AY477" s="11" t="s">
        <v>59</v>
      </c>
      <c r="AZ477" s="11" t="s">
        <v>218</v>
      </c>
      <c r="BA477" s="11"/>
      <c r="BB477" s="11"/>
      <c r="BC477" s="12">
        <v>45987.583865837667</v>
      </c>
      <c r="BD477" s="12">
        <v>45987.591494515553</v>
      </c>
      <c r="BE477" s="12">
        <v>45987.5914401802</v>
      </c>
      <c r="BF477" s="11"/>
    </row>
    <row r="478" spans="1:58" s="64" customFormat="1" ht="15" customHeight="1" x14ac:dyDescent="0.3">
      <c r="A478" s="141">
        <v>480</v>
      </c>
      <c r="B478" s="39" t="s">
        <v>1177</v>
      </c>
      <c r="C478" s="95" t="s">
        <v>1177</v>
      </c>
      <c r="D478" s="95" t="s">
        <v>1177</v>
      </c>
      <c r="E478" s="95" t="s">
        <v>1177</v>
      </c>
      <c r="F478" s="95" t="s">
        <v>1177</v>
      </c>
      <c r="G478" s="95" t="s">
        <v>1177</v>
      </c>
      <c r="H478" s="95" t="s">
        <v>1179</v>
      </c>
      <c r="I478" s="95" t="s">
        <v>1177</v>
      </c>
      <c r="J478" s="95" t="s">
        <v>1177</v>
      </c>
      <c r="K478" s="95" t="s">
        <v>1177</v>
      </c>
      <c r="L478" s="95" t="s">
        <v>1177</v>
      </c>
      <c r="M478" s="95" t="s">
        <v>1177</v>
      </c>
      <c r="N478" s="95" t="s">
        <v>1179</v>
      </c>
      <c r="O478" s="95" t="s">
        <v>1179</v>
      </c>
      <c r="P478" s="95" t="s">
        <v>1177</v>
      </c>
      <c r="Q478" s="95" t="s">
        <v>1179</v>
      </c>
      <c r="R478" s="95" t="s">
        <v>1179</v>
      </c>
      <c r="S478" s="95" t="s">
        <v>1179</v>
      </c>
      <c r="T478" s="25" t="s">
        <v>754</v>
      </c>
      <c r="U478" s="102" t="s">
        <v>1229</v>
      </c>
      <c r="V478" s="102" t="s">
        <v>1229</v>
      </c>
      <c r="W478" s="102" t="s">
        <v>1231</v>
      </c>
      <c r="X478" s="102" t="s">
        <v>1231</v>
      </c>
      <c r="Y478" s="103" t="s">
        <v>1233</v>
      </c>
      <c r="Z478" s="10" t="s">
        <v>755</v>
      </c>
      <c r="AA478" s="104" t="s">
        <v>1244</v>
      </c>
      <c r="AB478" s="105" t="s">
        <v>1229</v>
      </c>
      <c r="AC478" s="105" t="s">
        <v>1229</v>
      </c>
      <c r="AD478" s="18" t="s">
        <v>63</v>
      </c>
      <c r="AE478" s="18" t="s">
        <v>73</v>
      </c>
      <c r="AF478" s="19" t="s">
        <v>79</v>
      </c>
      <c r="AG478" s="19"/>
      <c r="AH478" s="33"/>
      <c r="AI478" s="102" t="s">
        <v>1229</v>
      </c>
      <c r="AJ478" s="95" t="s">
        <v>1231</v>
      </c>
      <c r="AK478" s="7" t="s">
        <v>99</v>
      </c>
      <c r="AL478" s="7" t="s">
        <v>80</v>
      </c>
      <c r="AM478" s="36" t="s">
        <v>64</v>
      </c>
      <c r="AN478" s="7"/>
      <c r="AO478" s="37"/>
      <c r="AP478" s="24"/>
      <c r="AQ478" s="103" t="s">
        <v>1229</v>
      </c>
      <c r="AR478" s="103" t="s">
        <v>1229</v>
      </c>
      <c r="AS478" s="83"/>
      <c r="AT478" s="15" t="s">
        <v>66</v>
      </c>
      <c r="AU478" s="11" t="s">
        <v>155</v>
      </c>
      <c r="AV478" s="86" t="s">
        <v>1180</v>
      </c>
      <c r="AW478" s="14"/>
      <c r="AX478" s="11" t="s">
        <v>135</v>
      </c>
      <c r="AY478" s="11" t="s">
        <v>60</v>
      </c>
      <c r="AZ478" s="11" t="s">
        <v>756</v>
      </c>
      <c r="BA478" s="11">
        <v>374078739</v>
      </c>
      <c r="BB478" s="11"/>
      <c r="BC478" s="12">
        <v>45987.58426559373</v>
      </c>
      <c r="BD478" s="12">
        <v>45987.593334767109</v>
      </c>
      <c r="BE478" s="12">
        <v>45987.593210654333</v>
      </c>
      <c r="BF478" s="11"/>
    </row>
    <row r="479" spans="1:58" s="64" customFormat="1" ht="15" customHeight="1" x14ac:dyDescent="0.3">
      <c r="A479" s="141">
        <v>481</v>
      </c>
      <c r="B479" s="95" t="s">
        <v>1177</v>
      </c>
      <c r="C479" s="95" t="s">
        <v>1177</v>
      </c>
      <c r="D479" s="95" t="s">
        <v>1177</v>
      </c>
      <c r="E479" s="95" t="s">
        <v>1177</v>
      </c>
      <c r="F479" s="95" t="s">
        <v>1179</v>
      </c>
      <c r="G479" s="95" t="s">
        <v>1177</v>
      </c>
      <c r="H479" s="95" t="s">
        <v>1179</v>
      </c>
      <c r="I479" s="95" t="s">
        <v>1177</v>
      </c>
      <c r="J479" s="95" t="s">
        <v>1177</v>
      </c>
      <c r="K479" s="95" t="s">
        <v>1177</v>
      </c>
      <c r="L479" s="95" t="s">
        <v>1177</v>
      </c>
      <c r="M479" s="95" t="s">
        <v>1193</v>
      </c>
      <c r="N479" s="95" t="s">
        <v>1179</v>
      </c>
      <c r="O479" s="95" t="s">
        <v>1177</v>
      </c>
      <c r="P479" s="95" t="s">
        <v>1177</v>
      </c>
      <c r="Q479" s="95" t="s">
        <v>1177</v>
      </c>
      <c r="R479" s="95" t="s">
        <v>1177</v>
      </c>
      <c r="S479" s="95" t="s">
        <v>1177</v>
      </c>
      <c r="T479" s="25" t="s">
        <v>757</v>
      </c>
      <c r="U479" s="102" t="s">
        <v>1231</v>
      </c>
      <c r="V479" s="102" t="s">
        <v>1229</v>
      </c>
      <c r="W479" s="102" t="s">
        <v>1229</v>
      </c>
      <c r="X479" s="102" t="s">
        <v>1231</v>
      </c>
      <c r="Y479" s="103" t="s">
        <v>1233</v>
      </c>
      <c r="Z479" s="10"/>
      <c r="AA479" s="104" t="s">
        <v>1244</v>
      </c>
      <c r="AB479" s="105" t="s">
        <v>1229</v>
      </c>
      <c r="AC479" s="105" t="s">
        <v>1231</v>
      </c>
      <c r="AD479" s="18"/>
      <c r="AE479" s="18" t="s">
        <v>73</v>
      </c>
      <c r="AF479" s="19"/>
      <c r="AG479" s="19"/>
      <c r="AH479" s="33"/>
      <c r="AI479" s="102" t="s">
        <v>1229</v>
      </c>
      <c r="AJ479" s="95" t="s">
        <v>1229</v>
      </c>
      <c r="AK479" s="7" t="s">
        <v>99</v>
      </c>
      <c r="AL479" s="7"/>
      <c r="AM479" s="36"/>
      <c r="AN479" s="7"/>
      <c r="AO479" s="37"/>
      <c r="AP479" s="24"/>
      <c r="AQ479" s="103" t="s">
        <v>1229</v>
      </c>
      <c r="AR479" s="103" t="s">
        <v>1231</v>
      </c>
      <c r="AS479" s="83"/>
      <c r="AT479" s="15" t="s">
        <v>66</v>
      </c>
      <c r="AU479" s="11" t="s">
        <v>155</v>
      </c>
      <c r="AV479" s="86" t="s">
        <v>1180</v>
      </c>
      <c r="AW479" s="14"/>
      <c r="AX479" s="11" t="s">
        <v>135</v>
      </c>
      <c r="AY479" s="11" t="s">
        <v>59</v>
      </c>
      <c r="AZ479" s="11" t="s">
        <v>758</v>
      </c>
      <c r="BA479" s="11"/>
      <c r="BB479" s="11"/>
      <c r="BC479" s="12">
        <v>45987.582833510649</v>
      </c>
      <c r="BD479" s="12">
        <v>45987.593643470427</v>
      </c>
      <c r="BE479" s="12">
        <v>45987.593526489967</v>
      </c>
      <c r="BF479" s="11"/>
    </row>
    <row r="480" spans="1:58" s="64" customFormat="1" ht="15" customHeight="1" x14ac:dyDescent="0.3">
      <c r="A480" s="141">
        <v>482</v>
      </c>
      <c r="B480" s="39" t="s">
        <v>1177</v>
      </c>
      <c r="C480" s="95" t="s">
        <v>1177</v>
      </c>
      <c r="D480" s="95" t="s">
        <v>1177</v>
      </c>
      <c r="E480" s="95" t="s">
        <v>1177</v>
      </c>
      <c r="F480" s="95" t="s">
        <v>1177</v>
      </c>
      <c r="G480" s="95" t="s">
        <v>1177</v>
      </c>
      <c r="H480" s="95" t="s">
        <v>1177</v>
      </c>
      <c r="I480" s="95" t="s">
        <v>1177</v>
      </c>
      <c r="J480" s="95" t="s">
        <v>1177</v>
      </c>
      <c r="K480" s="95" t="s">
        <v>1177</v>
      </c>
      <c r="L480" s="95" t="s">
        <v>1177</v>
      </c>
      <c r="M480" s="95" t="s">
        <v>1177</v>
      </c>
      <c r="N480" s="95" t="s">
        <v>1177</v>
      </c>
      <c r="O480" s="95" t="s">
        <v>1177</v>
      </c>
      <c r="P480" s="95" t="s">
        <v>1177</v>
      </c>
      <c r="Q480" s="95" t="s">
        <v>1177</v>
      </c>
      <c r="R480" s="95" t="s">
        <v>1177</v>
      </c>
      <c r="S480" s="95" t="s">
        <v>1177</v>
      </c>
      <c r="T480" s="27" t="s">
        <v>759</v>
      </c>
      <c r="U480" s="102" t="s">
        <v>1229</v>
      </c>
      <c r="V480" s="102" t="s">
        <v>1229</v>
      </c>
      <c r="W480" s="102" t="s">
        <v>1229</v>
      </c>
      <c r="X480" s="102" t="s">
        <v>1231</v>
      </c>
      <c r="Y480" s="103" t="s">
        <v>1236</v>
      </c>
      <c r="Z480" s="10" t="s">
        <v>760</v>
      </c>
      <c r="AA480" s="104" t="s">
        <v>1247</v>
      </c>
      <c r="AB480" s="105" t="s">
        <v>1229</v>
      </c>
      <c r="AC480" s="105" t="s">
        <v>1231</v>
      </c>
      <c r="AD480" s="18"/>
      <c r="AE480" s="18" t="s">
        <v>73</v>
      </c>
      <c r="AF480" s="19"/>
      <c r="AG480" s="19"/>
      <c r="AH480" s="33"/>
      <c r="AI480" s="102" t="s">
        <v>1229</v>
      </c>
      <c r="AJ480" s="95" t="s">
        <v>1229</v>
      </c>
      <c r="AK480" s="7"/>
      <c r="AL480" s="7"/>
      <c r="AM480" s="36" t="s">
        <v>64</v>
      </c>
      <c r="AN480" s="7"/>
      <c r="AO480" s="37"/>
      <c r="AP480" s="24"/>
      <c r="AQ480" s="103" t="s">
        <v>1231</v>
      </c>
      <c r="AR480" s="103" t="s">
        <v>1229</v>
      </c>
      <c r="AS480" s="83"/>
      <c r="AT480" s="15" t="s">
        <v>66</v>
      </c>
      <c r="AU480" s="11" t="s">
        <v>155</v>
      </c>
      <c r="AV480" s="86" t="s">
        <v>1180</v>
      </c>
      <c r="AW480" s="14"/>
      <c r="AX480" s="11" t="s">
        <v>135</v>
      </c>
      <c r="AY480" s="11" t="s">
        <v>60</v>
      </c>
      <c r="AZ480" s="11" t="s">
        <v>761</v>
      </c>
      <c r="BA480" s="11">
        <v>684078588</v>
      </c>
      <c r="BB480" s="11"/>
      <c r="BC480" s="12">
        <v>45987.584045573371</v>
      </c>
      <c r="BD480" s="12">
        <v>45987.593835305473</v>
      </c>
      <c r="BE480" s="12">
        <v>45987.592912476874</v>
      </c>
      <c r="BF480" s="11"/>
    </row>
    <row r="481" spans="1:58" s="53" customFormat="1" ht="15" customHeight="1" x14ac:dyDescent="0.3">
      <c r="A481" s="38">
        <v>483</v>
      </c>
      <c r="B481" s="39" t="s">
        <v>1177</v>
      </c>
      <c r="C481" s="95" t="s">
        <v>1177</v>
      </c>
      <c r="D481" s="95" t="s">
        <v>1177</v>
      </c>
      <c r="E481" s="95" t="s">
        <v>1177</v>
      </c>
      <c r="F481" s="95" t="s">
        <v>1177</v>
      </c>
      <c r="G481" s="95" t="s">
        <v>1177</v>
      </c>
      <c r="H481" s="95" t="s">
        <v>1177</v>
      </c>
      <c r="I481" s="99" t="s">
        <v>1179</v>
      </c>
      <c r="J481" s="95" t="s">
        <v>1177</v>
      </c>
      <c r="K481" s="95" t="s">
        <v>1177</v>
      </c>
      <c r="L481" s="95" t="s">
        <v>1177</v>
      </c>
      <c r="M481" s="95" t="s">
        <v>1178</v>
      </c>
      <c r="N481" s="95" t="s">
        <v>1179</v>
      </c>
      <c r="O481" s="95" t="s">
        <v>1179</v>
      </c>
      <c r="P481" s="95" t="s">
        <v>1177</v>
      </c>
      <c r="Q481" s="95" t="s">
        <v>1177</v>
      </c>
      <c r="R481" s="95" t="s">
        <v>1177</v>
      </c>
      <c r="S481" s="95" t="s">
        <v>1177</v>
      </c>
      <c r="T481" s="40" t="s">
        <v>860</v>
      </c>
      <c r="U481" s="102" t="s">
        <v>1229</v>
      </c>
      <c r="V481" s="102" t="s">
        <v>1229</v>
      </c>
      <c r="W481" s="102" t="s">
        <v>1230</v>
      </c>
      <c r="X481" s="102" t="s">
        <v>1230</v>
      </c>
      <c r="Y481" s="103" t="s">
        <v>1236</v>
      </c>
      <c r="Z481" s="42" t="s">
        <v>861</v>
      </c>
      <c r="AA481" s="104" t="s">
        <v>1247</v>
      </c>
      <c r="AB481" s="105" t="s">
        <v>1231</v>
      </c>
      <c r="AC481" s="105" t="s">
        <v>1229</v>
      </c>
      <c r="AD481" s="43"/>
      <c r="AE481" s="43" t="s">
        <v>73</v>
      </c>
      <c r="AF481" s="44"/>
      <c r="AG481" s="44" t="s">
        <v>121</v>
      </c>
      <c r="AH481" s="45"/>
      <c r="AI481" s="102" t="s">
        <v>1230</v>
      </c>
      <c r="AJ481" s="95" t="s">
        <v>1229</v>
      </c>
      <c r="AK481" s="39"/>
      <c r="AL481" s="39"/>
      <c r="AM481" s="46"/>
      <c r="AN481" s="39" t="s">
        <v>61</v>
      </c>
      <c r="AO481" s="47"/>
      <c r="AP481" s="80"/>
      <c r="AQ481" s="103" t="s">
        <v>1229</v>
      </c>
      <c r="AR481" s="103" t="s">
        <v>1231</v>
      </c>
      <c r="AS481" s="45"/>
      <c r="AT481" s="49" t="s">
        <v>76</v>
      </c>
      <c r="AU481" s="48" t="s">
        <v>155</v>
      </c>
      <c r="AV481" s="86" t="s">
        <v>1180</v>
      </c>
      <c r="AW481" s="55"/>
      <c r="AX481" s="48" t="s">
        <v>135</v>
      </c>
      <c r="AY481" s="48" t="s">
        <v>59</v>
      </c>
      <c r="AZ481" s="48" t="s">
        <v>862</v>
      </c>
      <c r="BA481" s="48"/>
      <c r="BB481" s="48"/>
      <c r="BC481" s="50">
        <v>45987.585065978667</v>
      </c>
      <c r="BD481" s="50">
        <v>45987.599006315941</v>
      </c>
      <c r="BE481" s="50">
        <v>45987.598926868814</v>
      </c>
      <c r="BF481" s="48"/>
    </row>
    <row r="482" spans="1:58" s="53" customFormat="1" ht="15" customHeight="1" x14ac:dyDescent="0.3">
      <c r="A482" s="141">
        <v>484</v>
      </c>
      <c r="B482" s="95" t="s">
        <v>1177</v>
      </c>
      <c r="C482" s="95" t="s">
        <v>1179</v>
      </c>
      <c r="D482" s="95" t="s">
        <v>1177</v>
      </c>
      <c r="E482" s="95" t="s">
        <v>1177</v>
      </c>
      <c r="F482" s="95" t="s">
        <v>1179</v>
      </c>
      <c r="G482" s="95" t="s">
        <v>1179</v>
      </c>
      <c r="H482" s="95" t="s">
        <v>1179</v>
      </c>
      <c r="I482" s="99" t="s">
        <v>1179</v>
      </c>
      <c r="J482" s="95" t="s">
        <v>1179</v>
      </c>
      <c r="K482" s="95" t="s">
        <v>1179</v>
      </c>
      <c r="L482" s="95" t="s">
        <v>1179</v>
      </c>
      <c r="M482" s="95" t="s">
        <v>1179</v>
      </c>
      <c r="N482" s="95" t="s">
        <v>1179</v>
      </c>
      <c r="O482" s="95" t="s">
        <v>1179</v>
      </c>
      <c r="P482" s="95" t="s">
        <v>1179</v>
      </c>
      <c r="Q482" s="95" t="s">
        <v>1179</v>
      </c>
      <c r="R482" s="95" t="s">
        <v>1179</v>
      </c>
      <c r="S482" s="95" t="s">
        <v>1179</v>
      </c>
      <c r="T482" s="25" t="s">
        <v>209</v>
      </c>
      <c r="U482" s="102" t="s">
        <v>1231</v>
      </c>
      <c r="V482" s="102" t="s">
        <v>1230</v>
      </c>
      <c r="W482" s="102" t="s">
        <v>1231</v>
      </c>
      <c r="X482" s="102" t="s">
        <v>1229</v>
      </c>
      <c r="Y482" s="103" t="s">
        <v>1233</v>
      </c>
      <c r="Z482" s="29" t="s">
        <v>207</v>
      </c>
      <c r="AA482" s="104" t="s">
        <v>1243</v>
      </c>
      <c r="AB482" s="105" t="s">
        <v>1231</v>
      </c>
      <c r="AC482" s="105" t="s">
        <v>1229</v>
      </c>
      <c r="AD482" s="18"/>
      <c r="AE482" s="18"/>
      <c r="AF482" s="19"/>
      <c r="AG482" s="19"/>
      <c r="AH482" s="35" t="s">
        <v>206</v>
      </c>
      <c r="AI482" s="102" t="s">
        <v>1229</v>
      </c>
      <c r="AJ482" s="95" t="s">
        <v>1229</v>
      </c>
      <c r="AK482" s="7"/>
      <c r="AL482" s="7"/>
      <c r="AM482" s="36" t="s">
        <v>64</v>
      </c>
      <c r="AN482" s="7"/>
      <c r="AO482" s="37"/>
      <c r="AP482" s="24"/>
      <c r="AQ482" s="103" t="s">
        <v>1229</v>
      </c>
      <c r="AR482" s="103" t="s">
        <v>1229</v>
      </c>
      <c r="AS482" s="83" t="s">
        <v>206</v>
      </c>
      <c r="AT482" s="15" t="s">
        <v>66</v>
      </c>
      <c r="AU482" s="11" t="s">
        <v>155</v>
      </c>
      <c r="AV482" s="86" t="s">
        <v>1180</v>
      </c>
      <c r="AW482" s="14"/>
      <c r="AX482" s="11" t="s">
        <v>135</v>
      </c>
      <c r="AY482" s="11" t="s">
        <v>60</v>
      </c>
      <c r="AZ482" s="11" t="s">
        <v>210</v>
      </c>
      <c r="BA482" s="11">
        <v>783917686</v>
      </c>
      <c r="BB482" s="11"/>
      <c r="BC482" s="12">
        <v>45987.583619842779</v>
      </c>
      <c r="BD482" s="12">
        <v>45987.602158333888</v>
      </c>
      <c r="BE482" s="12">
        <v>45987.601992040451</v>
      </c>
      <c r="BF482" s="11"/>
    </row>
    <row r="483" spans="1:58" s="53" customFormat="1" ht="15" customHeight="1" x14ac:dyDescent="0.3">
      <c r="A483" s="141">
        <v>485</v>
      </c>
      <c r="B483" s="39" t="s">
        <v>1177</v>
      </c>
      <c r="C483" s="95" t="s">
        <v>1177</v>
      </c>
      <c r="D483" s="95" t="s">
        <v>1177</v>
      </c>
      <c r="E483" s="95" t="s">
        <v>1177</v>
      </c>
      <c r="F483" s="95" t="s">
        <v>1177</v>
      </c>
      <c r="G483" s="95" t="s">
        <v>1177</v>
      </c>
      <c r="H483" s="95" t="s">
        <v>1177</v>
      </c>
      <c r="I483" s="95" t="s">
        <v>1177</v>
      </c>
      <c r="J483" s="95" t="s">
        <v>1177</v>
      </c>
      <c r="K483" s="95" t="s">
        <v>1177</v>
      </c>
      <c r="L483" s="95" t="s">
        <v>1177</v>
      </c>
      <c r="M483" s="95" t="s">
        <v>1177</v>
      </c>
      <c r="N483" s="95" t="s">
        <v>1177</v>
      </c>
      <c r="O483" s="95" t="s">
        <v>1177</v>
      </c>
      <c r="P483" s="95" t="s">
        <v>1177</v>
      </c>
      <c r="Q483" s="95" t="s">
        <v>1177</v>
      </c>
      <c r="R483" s="95" t="s">
        <v>1177</v>
      </c>
      <c r="S483" s="95" t="s">
        <v>1177</v>
      </c>
      <c r="T483" s="25" t="s">
        <v>762</v>
      </c>
      <c r="U483" s="102" t="s">
        <v>1229</v>
      </c>
      <c r="V483" s="102" t="s">
        <v>1232</v>
      </c>
      <c r="W483" s="102" t="s">
        <v>1229</v>
      </c>
      <c r="X483" s="102" t="s">
        <v>1229</v>
      </c>
      <c r="Y483" s="103" t="s">
        <v>1233</v>
      </c>
      <c r="Z483" s="10" t="s">
        <v>763</v>
      </c>
      <c r="AA483" s="104" t="s">
        <v>1244</v>
      </c>
      <c r="AB483" s="105" t="s">
        <v>1229</v>
      </c>
      <c r="AC483" s="105" t="s">
        <v>1229</v>
      </c>
      <c r="AD483" s="18"/>
      <c r="AE483" s="18" t="s">
        <v>73</v>
      </c>
      <c r="AF483" s="19"/>
      <c r="AG483" s="19"/>
      <c r="AH483" s="33"/>
      <c r="AI483" s="102" t="s">
        <v>1230</v>
      </c>
      <c r="AJ483" s="95" t="s">
        <v>1229</v>
      </c>
      <c r="AK483" s="7" t="s">
        <v>99</v>
      </c>
      <c r="AL483" s="7"/>
      <c r="AM483" s="36" t="s">
        <v>64</v>
      </c>
      <c r="AN483" s="7"/>
      <c r="AO483" s="37"/>
      <c r="AP483" s="24"/>
      <c r="AQ483" s="103" t="s">
        <v>1229</v>
      </c>
      <c r="AR483" s="103" t="s">
        <v>1229</v>
      </c>
      <c r="AS483" s="33"/>
      <c r="AT483" s="15" t="s">
        <v>66</v>
      </c>
      <c r="AU483" s="11" t="s">
        <v>155</v>
      </c>
      <c r="AV483" s="86" t="s">
        <v>1180</v>
      </c>
      <c r="AW483" s="14"/>
      <c r="AX483" s="11" t="s">
        <v>582</v>
      </c>
      <c r="AY483" s="11" t="s">
        <v>60</v>
      </c>
      <c r="AZ483" s="11" t="s">
        <v>764</v>
      </c>
      <c r="BA483" s="11">
        <v>717293267</v>
      </c>
      <c r="BB483" s="11"/>
      <c r="BC483" s="12">
        <v>45987.364421984552</v>
      </c>
      <c r="BD483" s="12">
        <v>45987.617155256667</v>
      </c>
      <c r="BE483" s="12">
        <v>45987.617061718658</v>
      </c>
      <c r="BF483" s="11"/>
    </row>
  </sheetData>
  <autoFilter ref="A1:BF483" xr:uid="{00000000-0001-0000-0000-000000000000}">
    <sortState xmlns:xlrd2="http://schemas.microsoft.com/office/spreadsheetml/2017/richdata2" ref="A2:BF483">
      <sortCondition ref="A1:A483"/>
    </sortState>
  </autoFilter>
  <sortState xmlns:xlrd2="http://schemas.microsoft.com/office/spreadsheetml/2017/richdata2" ref="A2:BF483">
    <sortCondition ref="AU2:AU483"/>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F6412-8401-4D9B-8214-A295CCD5F28E}">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89" t="s">
        <v>1194</v>
      </c>
      <c r="B3" s="97" t="s">
        <v>1174</v>
      </c>
      <c r="C3" s="11"/>
      <c r="D3" s="11"/>
      <c r="E3" s="11"/>
      <c r="F3" s="11"/>
    </row>
    <row r="4" spans="1:8" ht="43.2" x14ac:dyDescent="0.3">
      <c r="A4" s="89" t="s">
        <v>1171</v>
      </c>
      <c r="B4" s="11" t="s">
        <v>1177</v>
      </c>
      <c r="C4" s="11" t="s">
        <v>1178</v>
      </c>
      <c r="D4" s="11" t="s">
        <v>1179</v>
      </c>
      <c r="E4" s="11" t="s">
        <v>1193</v>
      </c>
      <c r="F4" s="11" t="s">
        <v>1173</v>
      </c>
    </row>
    <row r="5" spans="1:8" x14ac:dyDescent="0.3">
      <c r="A5" s="90" t="s">
        <v>1180</v>
      </c>
      <c r="B5">
        <v>293</v>
      </c>
      <c r="C5">
        <v>7</v>
      </c>
      <c r="D5">
        <v>13</v>
      </c>
      <c r="E5">
        <v>1</v>
      </c>
      <c r="F5">
        <v>314</v>
      </c>
    </row>
    <row r="6" spans="1:8" x14ac:dyDescent="0.3">
      <c r="A6" s="90" t="s">
        <v>1181</v>
      </c>
      <c r="B6">
        <v>117</v>
      </c>
      <c r="C6">
        <v>3</v>
      </c>
      <c r="D6">
        <v>10</v>
      </c>
      <c r="E6">
        <v>1</v>
      </c>
      <c r="F6">
        <v>131</v>
      </c>
    </row>
    <row r="7" spans="1:8" x14ac:dyDescent="0.3">
      <c r="A7" s="90" t="s">
        <v>1182</v>
      </c>
      <c r="B7">
        <v>11</v>
      </c>
      <c r="D7">
        <v>2</v>
      </c>
      <c r="F7">
        <v>13</v>
      </c>
    </row>
    <row r="8" spans="1:8" x14ac:dyDescent="0.3">
      <c r="A8" s="90" t="s">
        <v>1183</v>
      </c>
      <c r="B8">
        <v>4</v>
      </c>
      <c r="F8">
        <v>4</v>
      </c>
    </row>
    <row r="9" spans="1:8" x14ac:dyDescent="0.3">
      <c r="A9" s="90" t="s">
        <v>1184</v>
      </c>
      <c r="B9">
        <v>17</v>
      </c>
      <c r="D9">
        <v>3</v>
      </c>
      <c r="F9">
        <v>20</v>
      </c>
    </row>
    <row r="10" spans="1:8" x14ac:dyDescent="0.3">
      <c r="A10" s="90" t="s">
        <v>1173</v>
      </c>
      <c r="B10">
        <v>442</v>
      </c>
      <c r="C10">
        <v>10</v>
      </c>
      <c r="D10">
        <v>28</v>
      </c>
      <c r="E10">
        <v>2</v>
      </c>
      <c r="F10">
        <v>482</v>
      </c>
    </row>
    <row r="13" spans="1:8" ht="28.8" x14ac:dyDescent="0.3">
      <c r="A13" s="117" t="s">
        <v>1194</v>
      </c>
    </row>
    <row r="14" spans="1:8" ht="28.8" x14ac:dyDescent="0.3">
      <c r="B14" s="117" t="s">
        <v>1189</v>
      </c>
      <c r="C14" s="117" t="s">
        <v>1190</v>
      </c>
      <c r="D14" s="117" t="s">
        <v>1191</v>
      </c>
      <c r="E14" s="119" t="s">
        <v>1298</v>
      </c>
      <c r="G14" s="118" t="s">
        <v>1196</v>
      </c>
      <c r="H14" s="118" t="s">
        <v>1173</v>
      </c>
    </row>
    <row r="15" spans="1:8" x14ac:dyDescent="0.3">
      <c r="A15" s="107" t="s">
        <v>155</v>
      </c>
      <c r="B15">
        <v>293</v>
      </c>
      <c r="C15">
        <v>7</v>
      </c>
      <c r="D15">
        <v>13</v>
      </c>
      <c r="E15">
        <f>H15-G15</f>
        <v>313</v>
      </c>
      <c r="G15" s="113">
        <v>1</v>
      </c>
      <c r="H15" s="113">
        <v>314</v>
      </c>
    </row>
    <row r="16" spans="1:8" x14ac:dyDescent="0.3">
      <c r="B16" s="110">
        <f>B15/313</f>
        <v>0.93610223642172519</v>
      </c>
      <c r="C16" s="110">
        <f t="shared" ref="C16:D16" si="0">C15/313</f>
        <v>2.2364217252396165E-2</v>
      </c>
      <c r="D16" s="110">
        <f t="shared" si="0"/>
        <v>4.1533546325878593E-2</v>
      </c>
      <c r="G16" s="113"/>
      <c r="H16" s="113"/>
    </row>
    <row r="17" spans="1:8" x14ac:dyDescent="0.3">
      <c r="A17" s="107" t="s">
        <v>868</v>
      </c>
      <c r="B17">
        <v>117</v>
      </c>
      <c r="C17">
        <v>3</v>
      </c>
      <c r="D17">
        <v>10</v>
      </c>
      <c r="E17">
        <f>H17-G17</f>
        <v>130</v>
      </c>
      <c r="G17" s="113">
        <v>1</v>
      </c>
      <c r="H17" s="113">
        <v>131</v>
      </c>
    </row>
    <row r="18" spans="1:8" x14ac:dyDescent="0.3">
      <c r="B18" s="110">
        <f>B17/130</f>
        <v>0.9</v>
      </c>
      <c r="C18" s="110">
        <f t="shared" ref="C18:D18" si="1">C17/130</f>
        <v>2.3076923076923078E-2</v>
      </c>
      <c r="D18" s="110">
        <f t="shared" si="1"/>
        <v>7.6923076923076927E-2</v>
      </c>
      <c r="G18" s="113"/>
      <c r="H18" s="113"/>
    </row>
    <row r="19" spans="1:8" x14ac:dyDescent="0.3">
      <c r="A19" s="107" t="s">
        <v>1146</v>
      </c>
      <c r="B19">
        <v>11</v>
      </c>
      <c r="D19">
        <v>2</v>
      </c>
      <c r="E19">
        <f>H19-G19</f>
        <v>13</v>
      </c>
      <c r="G19" s="113"/>
      <c r="H19" s="113">
        <v>13</v>
      </c>
    </row>
    <row r="20" spans="1:8" x14ac:dyDescent="0.3">
      <c r="A20" s="107" t="s">
        <v>101</v>
      </c>
      <c r="B20">
        <v>4</v>
      </c>
      <c r="E20">
        <f>H20-G20</f>
        <v>4</v>
      </c>
      <c r="G20" s="113"/>
      <c r="H20" s="113">
        <v>4</v>
      </c>
    </row>
    <row r="21" spans="1:8" x14ac:dyDescent="0.3">
      <c r="A21" s="107" t="s">
        <v>68</v>
      </c>
      <c r="B21">
        <v>17</v>
      </c>
      <c r="D21">
        <v>3</v>
      </c>
      <c r="E21" s="107">
        <f>H21-G21</f>
        <v>20</v>
      </c>
      <c r="G21" s="113"/>
      <c r="H21" s="113">
        <v>20</v>
      </c>
    </row>
    <row r="22" spans="1:8" x14ac:dyDescent="0.3">
      <c r="A22" s="92" t="s">
        <v>1173</v>
      </c>
      <c r="B22" s="92">
        <v>442</v>
      </c>
      <c r="C22" s="92">
        <v>10</v>
      </c>
      <c r="D22" s="92">
        <v>28</v>
      </c>
      <c r="E22" s="92">
        <f>H22-G22</f>
        <v>480</v>
      </c>
      <c r="G22" s="114">
        <v>2</v>
      </c>
      <c r="H22" s="114">
        <v>482</v>
      </c>
    </row>
    <row r="23" spans="1:8" x14ac:dyDescent="0.3">
      <c r="A23" s="92"/>
      <c r="B23" s="111">
        <f>B22/480</f>
        <v>0.92083333333333328</v>
      </c>
      <c r="C23" s="111">
        <f t="shared" ref="C23:D23" si="2">C22/480</f>
        <v>2.0833333333333332E-2</v>
      </c>
      <c r="D23" s="111">
        <f t="shared" si="2"/>
        <v>5.8333333333333334E-2</v>
      </c>
      <c r="E23" s="92"/>
      <c r="F23" s="9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7F3E5-3632-4650-9B18-0CB2C8858D72}">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x14ac:dyDescent="0.3">
      <c r="A3" s="89" t="s">
        <v>1195</v>
      </c>
      <c r="B3" s="89" t="s">
        <v>1174</v>
      </c>
    </row>
    <row r="4" spans="1:8" ht="43.2" x14ac:dyDescent="0.3">
      <c r="A4" s="89" t="s">
        <v>1171</v>
      </c>
      <c r="B4" s="11" t="s">
        <v>1177</v>
      </c>
      <c r="C4" s="11" t="s">
        <v>1178</v>
      </c>
      <c r="D4" s="11" t="s">
        <v>1179</v>
      </c>
      <c r="E4" s="11" t="s">
        <v>1193</v>
      </c>
      <c r="F4" t="s">
        <v>1173</v>
      </c>
    </row>
    <row r="5" spans="1:8" x14ac:dyDescent="0.3">
      <c r="A5" s="90" t="s">
        <v>1180</v>
      </c>
      <c r="B5">
        <v>258</v>
      </c>
      <c r="C5">
        <v>12</v>
      </c>
      <c r="D5">
        <v>42</v>
      </c>
      <c r="E5">
        <v>2</v>
      </c>
      <c r="F5">
        <v>314</v>
      </c>
    </row>
    <row r="6" spans="1:8" x14ac:dyDescent="0.3">
      <c r="A6" s="90" t="s">
        <v>1181</v>
      </c>
      <c r="B6">
        <v>110</v>
      </c>
      <c r="C6">
        <v>4</v>
      </c>
      <c r="D6">
        <v>17</v>
      </c>
      <c r="F6">
        <v>131</v>
      </c>
    </row>
    <row r="7" spans="1:8" x14ac:dyDescent="0.3">
      <c r="A7" s="90" t="s">
        <v>1182</v>
      </c>
      <c r="B7">
        <v>12</v>
      </c>
      <c r="D7">
        <v>1</v>
      </c>
      <c r="F7">
        <v>13</v>
      </c>
    </row>
    <row r="8" spans="1:8" x14ac:dyDescent="0.3">
      <c r="A8" s="90" t="s">
        <v>1183</v>
      </c>
      <c r="B8">
        <v>4</v>
      </c>
      <c r="F8">
        <v>4</v>
      </c>
    </row>
    <row r="9" spans="1:8" x14ac:dyDescent="0.3">
      <c r="A9" s="90" t="s">
        <v>1184</v>
      </c>
      <c r="B9">
        <v>17</v>
      </c>
      <c r="C9">
        <v>1</v>
      </c>
      <c r="D9">
        <v>2</v>
      </c>
      <c r="F9">
        <v>20</v>
      </c>
    </row>
    <row r="10" spans="1:8" x14ac:dyDescent="0.3">
      <c r="A10" s="90" t="s">
        <v>1173</v>
      </c>
      <c r="B10">
        <v>401</v>
      </c>
      <c r="C10">
        <v>17</v>
      </c>
      <c r="D10">
        <v>62</v>
      </c>
      <c r="E10">
        <v>2</v>
      </c>
      <c r="F10">
        <v>482</v>
      </c>
    </row>
    <row r="13" spans="1:8" x14ac:dyDescent="0.3">
      <c r="A13" s="117" t="s">
        <v>1195</v>
      </c>
      <c r="B13" s="15"/>
      <c r="C13" s="15"/>
      <c r="D13" s="15"/>
      <c r="E13" s="15"/>
      <c r="F13" s="15"/>
      <c r="G13" s="15"/>
    </row>
    <row r="14" spans="1:8" ht="28.8" x14ac:dyDescent="0.3">
      <c r="A14" s="15"/>
      <c r="B14" s="117" t="s">
        <v>1189</v>
      </c>
      <c r="C14" s="117" t="s">
        <v>1190</v>
      </c>
      <c r="D14" s="117" t="s">
        <v>61</v>
      </c>
      <c r="E14" s="119" t="s">
        <v>1298</v>
      </c>
      <c r="G14" s="118" t="s">
        <v>282</v>
      </c>
      <c r="H14" s="118" t="s">
        <v>1173</v>
      </c>
    </row>
    <row r="15" spans="1:8" x14ac:dyDescent="0.3">
      <c r="A15" s="107" t="s">
        <v>155</v>
      </c>
      <c r="B15">
        <v>258</v>
      </c>
      <c r="C15">
        <v>12</v>
      </c>
      <c r="D15">
        <v>42</v>
      </c>
      <c r="E15">
        <f>H15-G15</f>
        <v>312</v>
      </c>
      <c r="G15" s="113">
        <v>2</v>
      </c>
      <c r="H15" s="113">
        <v>314</v>
      </c>
    </row>
    <row r="16" spans="1:8" x14ac:dyDescent="0.3">
      <c r="B16" s="110">
        <f>B15/312</f>
        <v>0.82692307692307687</v>
      </c>
      <c r="C16" s="110">
        <f t="shared" ref="C16:D16" si="0">C15/312</f>
        <v>3.8461538461538464E-2</v>
      </c>
      <c r="D16" s="110">
        <f t="shared" si="0"/>
        <v>0.13461538461538461</v>
      </c>
      <c r="G16" s="113"/>
      <c r="H16" s="113"/>
    </row>
    <row r="17" spans="1:8" x14ac:dyDescent="0.3">
      <c r="A17" s="107" t="s">
        <v>868</v>
      </c>
      <c r="B17">
        <v>110</v>
      </c>
      <c r="C17">
        <v>4</v>
      </c>
      <c r="D17">
        <v>17</v>
      </c>
      <c r="E17">
        <f>H17-G17</f>
        <v>131</v>
      </c>
      <c r="G17" s="113"/>
      <c r="H17" s="113">
        <v>131</v>
      </c>
    </row>
    <row r="18" spans="1:8" x14ac:dyDescent="0.3">
      <c r="B18" s="110">
        <f>B17/131</f>
        <v>0.83969465648854957</v>
      </c>
      <c r="C18" s="110">
        <f t="shared" ref="C18:D18" si="1">C17/131</f>
        <v>3.0534351145038167E-2</v>
      </c>
      <c r="D18" s="110">
        <f t="shared" si="1"/>
        <v>0.12977099236641221</v>
      </c>
      <c r="G18" s="113"/>
      <c r="H18" s="113"/>
    </row>
    <row r="19" spans="1:8" x14ac:dyDescent="0.3">
      <c r="A19" s="107" t="s">
        <v>1146</v>
      </c>
      <c r="B19">
        <v>12</v>
      </c>
      <c r="D19">
        <v>1</v>
      </c>
      <c r="E19">
        <f>H19-G19</f>
        <v>13</v>
      </c>
      <c r="G19" s="113"/>
      <c r="H19" s="113">
        <v>13</v>
      </c>
    </row>
    <row r="20" spans="1:8" x14ac:dyDescent="0.3">
      <c r="A20" s="107" t="s">
        <v>101</v>
      </c>
      <c r="B20">
        <v>4</v>
      </c>
      <c r="E20">
        <f>H20-G20</f>
        <v>4</v>
      </c>
      <c r="G20" s="113"/>
      <c r="H20" s="113">
        <v>4</v>
      </c>
    </row>
    <row r="21" spans="1:8" x14ac:dyDescent="0.3">
      <c r="A21" s="107" t="s">
        <v>68</v>
      </c>
      <c r="B21">
        <v>17</v>
      </c>
      <c r="C21">
        <v>1</v>
      </c>
      <c r="D21">
        <v>2</v>
      </c>
      <c r="E21">
        <f>H21-G21</f>
        <v>20</v>
      </c>
      <c r="G21" s="113"/>
      <c r="H21" s="113">
        <v>20</v>
      </c>
    </row>
    <row r="22" spans="1:8" x14ac:dyDescent="0.3">
      <c r="A22" s="92" t="s">
        <v>1173</v>
      </c>
      <c r="B22" s="92">
        <v>401</v>
      </c>
      <c r="C22" s="92">
        <v>17</v>
      </c>
      <c r="D22" s="92">
        <v>62</v>
      </c>
      <c r="E22" s="92">
        <f>H22-G22</f>
        <v>480</v>
      </c>
      <c r="G22" s="114">
        <v>2</v>
      </c>
      <c r="H22" s="114">
        <v>482</v>
      </c>
    </row>
    <row r="23" spans="1:8" x14ac:dyDescent="0.3">
      <c r="A23" s="92"/>
      <c r="B23" s="93">
        <f>B22/480</f>
        <v>0.8354166666666667</v>
      </c>
      <c r="C23" s="93">
        <f t="shared" ref="C23:D23" si="2">C22/480</f>
        <v>3.5416666666666666E-2</v>
      </c>
      <c r="D23" s="93">
        <f t="shared" si="2"/>
        <v>0.12916666666666668</v>
      </c>
      <c r="G23" s="120"/>
      <c r="H23" s="12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832DD-09B1-4808-A784-D5B4DED943FD}">
  <dimension ref="A3:H23"/>
  <sheetViews>
    <sheetView topLeftCell="A12" workbookViewId="0">
      <selection activeCell="A13" sqref="A13"/>
    </sheetView>
  </sheetViews>
  <sheetFormatPr defaultRowHeight="14.4" x14ac:dyDescent="0.3"/>
  <cols>
    <col min="1" max="1" width="50.6640625" customWidth="1"/>
    <col min="2" max="6" width="10.6640625" customWidth="1"/>
    <col min="7" max="7" width="10" customWidth="1"/>
  </cols>
  <sheetData>
    <row r="3" spans="1:8" ht="36.75" customHeight="1" x14ac:dyDescent="0.3">
      <c r="A3" s="97" t="s">
        <v>1197</v>
      </c>
      <c r="B3" s="97" t="s">
        <v>1174</v>
      </c>
      <c r="C3" s="11"/>
      <c r="D3" s="11"/>
      <c r="E3" s="11"/>
      <c r="F3" s="11"/>
    </row>
    <row r="4" spans="1:8" ht="43.2" x14ac:dyDescent="0.3">
      <c r="A4" s="97" t="s">
        <v>1171</v>
      </c>
      <c r="B4" s="11" t="s">
        <v>1177</v>
      </c>
      <c r="C4" s="11" t="s">
        <v>1178</v>
      </c>
      <c r="D4" s="11" t="s">
        <v>1179</v>
      </c>
      <c r="E4" s="11" t="s">
        <v>1193</v>
      </c>
      <c r="F4" s="11" t="s">
        <v>1173</v>
      </c>
    </row>
    <row r="5" spans="1:8" x14ac:dyDescent="0.3">
      <c r="A5" s="90" t="s">
        <v>1180</v>
      </c>
      <c r="B5">
        <v>268</v>
      </c>
      <c r="C5">
        <v>10</v>
      </c>
      <c r="D5">
        <v>35</v>
      </c>
      <c r="E5">
        <v>1</v>
      </c>
      <c r="F5">
        <v>314</v>
      </c>
    </row>
    <row r="6" spans="1:8" x14ac:dyDescent="0.3">
      <c r="A6" s="90" t="s">
        <v>1181</v>
      </c>
      <c r="B6">
        <v>115</v>
      </c>
      <c r="C6">
        <v>4</v>
      </c>
      <c r="D6">
        <v>11</v>
      </c>
      <c r="E6">
        <v>1</v>
      </c>
      <c r="F6">
        <v>131</v>
      </c>
    </row>
    <row r="7" spans="1:8" x14ac:dyDescent="0.3">
      <c r="A7" s="90" t="s">
        <v>1182</v>
      </c>
      <c r="B7">
        <v>12</v>
      </c>
      <c r="D7">
        <v>1</v>
      </c>
      <c r="F7">
        <v>13</v>
      </c>
    </row>
    <row r="8" spans="1:8" x14ac:dyDescent="0.3">
      <c r="A8" s="90" t="s">
        <v>1183</v>
      </c>
      <c r="B8">
        <v>4</v>
      </c>
      <c r="F8">
        <v>4</v>
      </c>
    </row>
    <row r="9" spans="1:8" x14ac:dyDescent="0.3">
      <c r="A9" s="90" t="s">
        <v>1184</v>
      </c>
      <c r="B9">
        <v>13</v>
      </c>
      <c r="C9">
        <v>2</v>
      </c>
      <c r="D9">
        <v>5</v>
      </c>
      <c r="F9">
        <v>20</v>
      </c>
    </row>
    <row r="10" spans="1:8" x14ac:dyDescent="0.3">
      <c r="A10" s="90" t="s">
        <v>1173</v>
      </c>
      <c r="B10">
        <v>412</v>
      </c>
      <c r="C10">
        <v>16</v>
      </c>
      <c r="D10">
        <v>52</v>
      </c>
      <c r="E10">
        <v>2</v>
      </c>
      <c r="F10">
        <v>482</v>
      </c>
    </row>
    <row r="13" spans="1:8" ht="31.5" customHeight="1" x14ac:dyDescent="0.3">
      <c r="A13" s="117" t="s">
        <v>1197</v>
      </c>
    </row>
    <row r="14" spans="1:8" ht="28.8" x14ac:dyDescent="0.3">
      <c r="B14" s="117" t="s">
        <v>1189</v>
      </c>
      <c r="C14" s="117" t="s">
        <v>1190</v>
      </c>
      <c r="D14" s="117" t="s">
        <v>1191</v>
      </c>
      <c r="E14" s="119" t="s">
        <v>1298</v>
      </c>
      <c r="G14" s="121" t="s">
        <v>282</v>
      </c>
      <c r="H14" s="121" t="s">
        <v>1173</v>
      </c>
    </row>
    <row r="15" spans="1:8" x14ac:dyDescent="0.3">
      <c r="A15" s="107" t="s">
        <v>155</v>
      </c>
      <c r="B15">
        <v>268</v>
      </c>
      <c r="C15">
        <v>10</v>
      </c>
      <c r="D15">
        <v>35</v>
      </c>
      <c r="E15">
        <f>H15-G15</f>
        <v>313</v>
      </c>
      <c r="G15" s="113">
        <v>1</v>
      </c>
      <c r="H15" s="113">
        <v>314</v>
      </c>
    </row>
    <row r="16" spans="1:8" x14ac:dyDescent="0.3">
      <c r="B16" s="110">
        <f>B15/313</f>
        <v>0.85623003194888181</v>
      </c>
      <c r="C16" s="110">
        <f t="shared" ref="C16:D16" si="0">C15/313</f>
        <v>3.1948881789137379E-2</v>
      </c>
      <c r="D16" s="110">
        <f t="shared" si="0"/>
        <v>0.11182108626198083</v>
      </c>
      <c r="G16" s="113"/>
      <c r="H16" s="113"/>
    </row>
    <row r="17" spans="1:8" x14ac:dyDescent="0.3">
      <c r="A17" s="107" t="s">
        <v>868</v>
      </c>
      <c r="B17">
        <v>115</v>
      </c>
      <c r="C17">
        <v>4</v>
      </c>
      <c r="D17">
        <v>11</v>
      </c>
      <c r="E17">
        <f>H17-G17</f>
        <v>130</v>
      </c>
      <c r="G17" s="113">
        <v>1</v>
      </c>
      <c r="H17" s="113">
        <v>131</v>
      </c>
    </row>
    <row r="18" spans="1:8" x14ac:dyDescent="0.3">
      <c r="B18" s="110">
        <f>B17/130</f>
        <v>0.88461538461538458</v>
      </c>
      <c r="C18" s="110">
        <f t="shared" ref="C18:D18" si="1">C17/130</f>
        <v>3.0769230769230771E-2</v>
      </c>
      <c r="D18" s="110">
        <f t="shared" si="1"/>
        <v>8.461538461538462E-2</v>
      </c>
      <c r="G18" s="113"/>
      <c r="H18" s="113"/>
    </row>
    <row r="19" spans="1:8" x14ac:dyDescent="0.3">
      <c r="A19" s="107" t="s">
        <v>1146</v>
      </c>
      <c r="B19">
        <v>12</v>
      </c>
      <c r="D19">
        <v>1</v>
      </c>
      <c r="E19">
        <f>H19-G19</f>
        <v>13</v>
      </c>
      <c r="G19" s="113"/>
      <c r="H19" s="113">
        <v>13</v>
      </c>
    </row>
    <row r="20" spans="1:8" x14ac:dyDescent="0.3">
      <c r="A20" s="107" t="s">
        <v>101</v>
      </c>
      <c r="B20">
        <v>4</v>
      </c>
      <c r="E20">
        <f>H20-G20</f>
        <v>4</v>
      </c>
      <c r="G20" s="113"/>
      <c r="H20" s="113">
        <v>4</v>
      </c>
    </row>
    <row r="21" spans="1:8" x14ac:dyDescent="0.3">
      <c r="A21" s="107" t="s">
        <v>68</v>
      </c>
      <c r="B21">
        <v>13</v>
      </c>
      <c r="C21">
        <v>2</v>
      </c>
      <c r="D21">
        <v>5</v>
      </c>
      <c r="E21">
        <f>H21-G21</f>
        <v>20</v>
      </c>
      <c r="G21" s="113"/>
      <c r="H21" s="113">
        <v>20</v>
      </c>
    </row>
    <row r="22" spans="1:8" x14ac:dyDescent="0.3">
      <c r="A22" s="92" t="s">
        <v>1173</v>
      </c>
      <c r="B22" s="92">
        <v>412</v>
      </c>
      <c r="C22" s="92">
        <v>16</v>
      </c>
      <c r="D22" s="92">
        <v>52</v>
      </c>
      <c r="E22" s="92">
        <f>H22-G22</f>
        <v>480</v>
      </c>
      <c r="G22" s="114">
        <v>2</v>
      </c>
      <c r="H22" s="114">
        <v>482</v>
      </c>
    </row>
    <row r="23" spans="1:8" x14ac:dyDescent="0.3">
      <c r="A23" s="92"/>
      <c r="B23" s="111">
        <f>B22/480</f>
        <v>0.85833333333333328</v>
      </c>
      <c r="C23" s="111">
        <f t="shared" ref="C23:D23" si="2">C22/480</f>
        <v>3.3333333333333333E-2</v>
      </c>
      <c r="D23" s="111">
        <f t="shared" si="2"/>
        <v>0.10833333333333334</v>
      </c>
      <c r="E23" s="92"/>
      <c r="F23" s="9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79697-CB5E-4883-866A-48D297AF93C8}">
  <dimension ref="A3:H23"/>
  <sheetViews>
    <sheetView topLeftCell="A12" workbookViewId="0">
      <selection activeCell="A13" sqref="A13"/>
    </sheetView>
  </sheetViews>
  <sheetFormatPr defaultRowHeight="14.4" x14ac:dyDescent="0.3"/>
  <cols>
    <col min="1" max="1" width="50.6640625" customWidth="1"/>
    <col min="2" max="6" width="10.6640625" customWidth="1"/>
    <col min="7" max="7" width="9.88671875" customWidth="1"/>
  </cols>
  <sheetData>
    <row r="3" spans="1:8" x14ac:dyDescent="0.3">
      <c r="A3" s="89" t="s">
        <v>1198</v>
      </c>
      <c r="B3" s="89" t="s">
        <v>1174</v>
      </c>
    </row>
    <row r="4" spans="1:8" ht="43.2" x14ac:dyDescent="0.3">
      <c r="A4" s="89" t="s">
        <v>1171</v>
      </c>
      <c r="B4" s="11" t="s">
        <v>1177</v>
      </c>
      <c r="C4" s="11" t="s">
        <v>1178</v>
      </c>
      <c r="D4" s="11" t="s">
        <v>1179</v>
      </c>
      <c r="E4" s="11" t="s">
        <v>1193</v>
      </c>
      <c r="F4" t="s">
        <v>1173</v>
      </c>
    </row>
    <row r="5" spans="1:8" x14ac:dyDescent="0.3">
      <c r="A5" s="90" t="s">
        <v>1180</v>
      </c>
      <c r="B5">
        <v>267</v>
      </c>
      <c r="C5">
        <v>8</v>
      </c>
      <c r="D5">
        <v>36</v>
      </c>
      <c r="E5">
        <v>3</v>
      </c>
      <c r="F5">
        <v>314</v>
      </c>
    </row>
    <row r="6" spans="1:8" x14ac:dyDescent="0.3">
      <c r="A6" s="90" t="s">
        <v>1181</v>
      </c>
      <c r="B6">
        <v>115</v>
      </c>
      <c r="C6">
        <v>5</v>
      </c>
      <c r="D6">
        <v>10</v>
      </c>
      <c r="E6">
        <v>1</v>
      </c>
      <c r="F6">
        <v>131</v>
      </c>
    </row>
    <row r="7" spans="1:8" x14ac:dyDescent="0.3">
      <c r="A7" s="90" t="s">
        <v>1182</v>
      </c>
      <c r="B7">
        <v>10</v>
      </c>
      <c r="C7">
        <v>1</v>
      </c>
      <c r="D7">
        <v>2</v>
      </c>
      <c r="F7">
        <v>13</v>
      </c>
    </row>
    <row r="8" spans="1:8" x14ac:dyDescent="0.3">
      <c r="A8" s="90" t="s">
        <v>1183</v>
      </c>
      <c r="B8">
        <v>4</v>
      </c>
      <c r="F8">
        <v>4</v>
      </c>
    </row>
    <row r="9" spans="1:8" x14ac:dyDescent="0.3">
      <c r="A9" s="90" t="s">
        <v>1184</v>
      </c>
      <c r="B9">
        <v>16</v>
      </c>
      <c r="C9">
        <v>1</v>
      </c>
      <c r="D9">
        <v>3</v>
      </c>
      <c r="F9">
        <v>20</v>
      </c>
    </row>
    <row r="10" spans="1:8" x14ac:dyDescent="0.3">
      <c r="A10" s="90" t="s">
        <v>1173</v>
      </c>
      <c r="B10">
        <v>412</v>
      </c>
      <c r="C10">
        <v>15</v>
      </c>
      <c r="D10">
        <v>51</v>
      </c>
      <c r="E10">
        <v>4</v>
      </c>
      <c r="F10">
        <v>482</v>
      </c>
    </row>
    <row r="13" spans="1:8" ht="28.8" x14ac:dyDescent="0.3">
      <c r="A13" s="100" t="s">
        <v>1198</v>
      </c>
    </row>
    <row r="14" spans="1:8" ht="28.8" x14ac:dyDescent="0.3">
      <c r="B14" s="117" t="s">
        <v>1213</v>
      </c>
      <c r="C14" s="117" t="s">
        <v>1190</v>
      </c>
      <c r="D14" s="117" t="s">
        <v>1191</v>
      </c>
      <c r="E14" s="119" t="s">
        <v>1298</v>
      </c>
      <c r="G14" s="118" t="s">
        <v>1196</v>
      </c>
      <c r="H14" s="118" t="s">
        <v>1173</v>
      </c>
    </row>
    <row r="15" spans="1:8" x14ac:dyDescent="0.3">
      <c r="A15" s="107" t="s">
        <v>155</v>
      </c>
      <c r="B15">
        <v>267</v>
      </c>
      <c r="C15">
        <v>8</v>
      </c>
      <c r="D15">
        <v>36</v>
      </c>
      <c r="E15">
        <f>H15-G15</f>
        <v>311</v>
      </c>
      <c r="G15" s="113">
        <v>3</v>
      </c>
      <c r="H15" s="113">
        <v>314</v>
      </c>
    </row>
    <row r="16" spans="1:8" x14ac:dyDescent="0.3">
      <c r="B16" s="110">
        <f>B15/311</f>
        <v>0.85852090032154338</v>
      </c>
      <c r="C16" s="110">
        <f t="shared" ref="C16:D16" si="0">C15/311</f>
        <v>2.5723472668810289E-2</v>
      </c>
      <c r="D16" s="110">
        <f t="shared" si="0"/>
        <v>0.1157556270096463</v>
      </c>
      <c r="G16" s="113"/>
      <c r="H16" s="113"/>
    </row>
    <row r="17" spans="1:8" x14ac:dyDescent="0.3">
      <c r="A17" s="107" t="s">
        <v>868</v>
      </c>
      <c r="B17">
        <v>115</v>
      </c>
      <c r="C17">
        <v>5</v>
      </c>
      <c r="D17">
        <v>10</v>
      </c>
      <c r="E17">
        <f>H17-G17</f>
        <v>130</v>
      </c>
      <c r="G17" s="113">
        <v>1</v>
      </c>
      <c r="H17" s="113">
        <v>131</v>
      </c>
    </row>
    <row r="18" spans="1:8" x14ac:dyDescent="0.3">
      <c r="B18" s="110">
        <f>B17/130</f>
        <v>0.88461538461538458</v>
      </c>
      <c r="C18" s="110">
        <f t="shared" ref="C18:D18" si="1">C17/130</f>
        <v>3.8461538461538464E-2</v>
      </c>
      <c r="D18" s="110">
        <f t="shared" si="1"/>
        <v>7.6923076923076927E-2</v>
      </c>
      <c r="G18" s="113"/>
      <c r="H18" s="113"/>
    </row>
    <row r="19" spans="1:8" x14ac:dyDescent="0.3">
      <c r="A19" s="107" t="s">
        <v>1146</v>
      </c>
      <c r="B19">
        <v>10</v>
      </c>
      <c r="C19">
        <v>1</v>
      </c>
      <c r="D19">
        <v>2</v>
      </c>
      <c r="E19">
        <f>H19-G19</f>
        <v>13</v>
      </c>
      <c r="G19" s="113"/>
      <c r="H19" s="113">
        <v>13</v>
      </c>
    </row>
    <row r="20" spans="1:8" x14ac:dyDescent="0.3">
      <c r="A20" s="107" t="s">
        <v>101</v>
      </c>
      <c r="B20">
        <v>4</v>
      </c>
      <c r="E20">
        <f>H20-G20</f>
        <v>4</v>
      </c>
      <c r="G20" s="113"/>
      <c r="H20" s="113">
        <v>4</v>
      </c>
    </row>
    <row r="21" spans="1:8" x14ac:dyDescent="0.3">
      <c r="A21" s="107" t="s">
        <v>68</v>
      </c>
      <c r="B21">
        <v>16</v>
      </c>
      <c r="C21">
        <v>1</v>
      </c>
      <c r="D21">
        <v>3</v>
      </c>
      <c r="E21">
        <f>H21-G21</f>
        <v>20</v>
      </c>
      <c r="G21" s="113"/>
      <c r="H21" s="113">
        <v>20</v>
      </c>
    </row>
    <row r="22" spans="1:8" x14ac:dyDescent="0.3">
      <c r="A22" s="92" t="s">
        <v>1173</v>
      </c>
      <c r="B22" s="92">
        <v>412</v>
      </c>
      <c r="C22" s="92">
        <v>15</v>
      </c>
      <c r="D22" s="92">
        <v>51</v>
      </c>
      <c r="E22" s="92">
        <f>H22-G22</f>
        <v>478</v>
      </c>
      <c r="G22" s="114">
        <v>4</v>
      </c>
      <c r="H22" s="114">
        <v>482</v>
      </c>
    </row>
    <row r="23" spans="1:8" x14ac:dyDescent="0.3">
      <c r="A23" s="92"/>
      <c r="B23" s="111">
        <f>B22/478</f>
        <v>0.86192468619246865</v>
      </c>
      <c r="C23" s="111">
        <f t="shared" ref="C23:D23" si="2">C22/478</f>
        <v>3.1380753138075312E-2</v>
      </c>
      <c r="D23" s="111">
        <f t="shared" si="2"/>
        <v>0.10669456066945607</v>
      </c>
      <c r="E23" s="92"/>
      <c r="F23" s="9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0586-450A-4359-9673-23960CC252A3}">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89" t="s">
        <v>1199</v>
      </c>
      <c r="B3" s="97" t="s">
        <v>1174</v>
      </c>
      <c r="C3" s="11"/>
      <c r="D3" s="11"/>
      <c r="E3" s="11"/>
      <c r="F3" s="11"/>
    </row>
    <row r="4" spans="1:8" ht="43.2" x14ac:dyDescent="0.3">
      <c r="A4" s="89" t="s">
        <v>1171</v>
      </c>
      <c r="B4" s="11" t="s">
        <v>1177</v>
      </c>
      <c r="C4" s="11" t="s">
        <v>1178</v>
      </c>
      <c r="D4" s="11" t="s">
        <v>1179</v>
      </c>
      <c r="E4" s="11" t="s">
        <v>1193</v>
      </c>
      <c r="F4" s="11" t="s">
        <v>1173</v>
      </c>
    </row>
    <row r="5" spans="1:8" x14ac:dyDescent="0.3">
      <c r="A5" s="90" t="s">
        <v>1180</v>
      </c>
      <c r="B5">
        <v>269</v>
      </c>
      <c r="C5">
        <v>8</v>
      </c>
      <c r="D5">
        <v>36</v>
      </c>
      <c r="E5">
        <v>1</v>
      </c>
      <c r="F5">
        <v>314</v>
      </c>
    </row>
    <row r="6" spans="1:8" x14ac:dyDescent="0.3">
      <c r="A6" s="90" t="s">
        <v>1181</v>
      </c>
      <c r="B6">
        <v>113</v>
      </c>
      <c r="C6">
        <v>5</v>
      </c>
      <c r="D6">
        <v>13</v>
      </c>
      <c r="F6">
        <v>131</v>
      </c>
    </row>
    <row r="7" spans="1:8" x14ac:dyDescent="0.3">
      <c r="A7" s="90" t="s">
        <v>1182</v>
      </c>
      <c r="B7">
        <v>10</v>
      </c>
      <c r="C7">
        <v>2</v>
      </c>
      <c r="D7">
        <v>1</v>
      </c>
      <c r="F7">
        <v>13</v>
      </c>
    </row>
    <row r="8" spans="1:8" x14ac:dyDescent="0.3">
      <c r="A8" s="90" t="s">
        <v>1183</v>
      </c>
      <c r="B8">
        <v>4</v>
      </c>
      <c r="F8">
        <v>4</v>
      </c>
    </row>
    <row r="9" spans="1:8" x14ac:dyDescent="0.3">
      <c r="A9" s="90" t="s">
        <v>1184</v>
      </c>
      <c r="B9">
        <v>15</v>
      </c>
      <c r="D9">
        <v>5</v>
      </c>
      <c r="F9">
        <v>20</v>
      </c>
    </row>
    <row r="10" spans="1:8" x14ac:dyDescent="0.3">
      <c r="A10" s="90" t="s">
        <v>1173</v>
      </c>
      <c r="B10">
        <v>411</v>
      </c>
      <c r="C10">
        <v>15</v>
      </c>
      <c r="D10">
        <v>55</v>
      </c>
      <c r="E10">
        <v>1</v>
      </c>
      <c r="F10">
        <v>482</v>
      </c>
    </row>
    <row r="13" spans="1:8" x14ac:dyDescent="0.3">
      <c r="A13" s="94" t="s">
        <v>1199</v>
      </c>
    </row>
    <row r="14" spans="1:8" ht="28.8" x14ac:dyDescent="0.3">
      <c r="B14" s="100" t="s">
        <v>1189</v>
      </c>
      <c r="C14" s="100" t="s">
        <v>1190</v>
      </c>
      <c r="D14" s="100" t="s">
        <v>1191</v>
      </c>
      <c r="E14" s="112" t="s">
        <v>1298</v>
      </c>
      <c r="G14" s="115" t="s">
        <v>1196</v>
      </c>
      <c r="H14" s="115" t="s">
        <v>1173</v>
      </c>
    </row>
    <row r="15" spans="1:8" x14ac:dyDescent="0.3">
      <c r="A15" s="107" t="s">
        <v>155</v>
      </c>
      <c r="B15">
        <v>269</v>
      </c>
      <c r="C15">
        <v>8</v>
      </c>
      <c r="D15">
        <v>36</v>
      </c>
      <c r="E15">
        <f>H15-G15</f>
        <v>313</v>
      </c>
      <c r="G15" s="113">
        <v>1</v>
      </c>
      <c r="H15" s="113">
        <v>314</v>
      </c>
    </row>
    <row r="16" spans="1:8" x14ac:dyDescent="0.3">
      <c r="B16" s="110">
        <f>B15/313</f>
        <v>0.85942492012779548</v>
      </c>
      <c r="C16" s="110">
        <f t="shared" ref="C16:D16" si="0">C15/313</f>
        <v>2.5559105431309903E-2</v>
      </c>
      <c r="D16" s="110">
        <f t="shared" si="0"/>
        <v>0.11501597444089456</v>
      </c>
      <c r="G16" s="113"/>
      <c r="H16" s="113"/>
    </row>
    <row r="17" spans="1:8" x14ac:dyDescent="0.3">
      <c r="A17" s="107" t="s">
        <v>868</v>
      </c>
      <c r="B17">
        <v>113</v>
      </c>
      <c r="C17">
        <v>5</v>
      </c>
      <c r="D17">
        <v>13</v>
      </c>
      <c r="E17">
        <f>H17-G17</f>
        <v>131</v>
      </c>
      <c r="G17" s="113"/>
      <c r="H17" s="113">
        <v>131</v>
      </c>
    </row>
    <row r="18" spans="1:8" x14ac:dyDescent="0.3">
      <c r="B18" s="110">
        <f>B17/131</f>
        <v>0.86259541984732824</v>
      </c>
      <c r="C18" s="110">
        <f t="shared" ref="C18:D18" si="1">C17/131</f>
        <v>3.8167938931297711E-2</v>
      </c>
      <c r="D18" s="110">
        <f t="shared" si="1"/>
        <v>9.9236641221374045E-2</v>
      </c>
      <c r="G18" s="113"/>
      <c r="H18" s="113"/>
    </row>
    <row r="19" spans="1:8" x14ac:dyDescent="0.3">
      <c r="A19" s="107" t="s">
        <v>1146</v>
      </c>
      <c r="B19">
        <v>10</v>
      </c>
      <c r="C19">
        <v>2</v>
      </c>
      <c r="D19">
        <v>1</v>
      </c>
      <c r="E19">
        <f>H19-G19</f>
        <v>13</v>
      </c>
      <c r="G19" s="113"/>
      <c r="H19" s="113">
        <v>13</v>
      </c>
    </row>
    <row r="20" spans="1:8" x14ac:dyDescent="0.3">
      <c r="A20" s="107" t="s">
        <v>101</v>
      </c>
      <c r="B20">
        <v>4</v>
      </c>
      <c r="E20">
        <f>H20-G20</f>
        <v>4</v>
      </c>
      <c r="G20" s="113"/>
      <c r="H20" s="113">
        <v>4</v>
      </c>
    </row>
    <row r="21" spans="1:8" x14ac:dyDescent="0.3">
      <c r="A21" s="107" t="s">
        <v>68</v>
      </c>
      <c r="B21">
        <v>15</v>
      </c>
      <c r="D21">
        <v>5</v>
      </c>
      <c r="E21">
        <f>H21-G21</f>
        <v>20</v>
      </c>
      <c r="G21" s="113"/>
      <c r="H21" s="113">
        <v>20</v>
      </c>
    </row>
    <row r="22" spans="1:8" x14ac:dyDescent="0.3">
      <c r="A22" s="92" t="s">
        <v>1173</v>
      </c>
      <c r="B22" s="92">
        <v>411</v>
      </c>
      <c r="C22" s="92">
        <v>15</v>
      </c>
      <c r="D22" s="92">
        <v>55</v>
      </c>
      <c r="E22" s="92">
        <f>H22-G22</f>
        <v>481</v>
      </c>
      <c r="G22" s="114">
        <v>1</v>
      </c>
      <c r="H22" s="114">
        <v>482</v>
      </c>
    </row>
    <row r="23" spans="1:8" x14ac:dyDescent="0.3">
      <c r="A23" s="92"/>
      <c r="B23" s="111">
        <f>B22/481</f>
        <v>0.85446985446985446</v>
      </c>
      <c r="C23" s="111">
        <f t="shared" ref="C23:D23" si="2">C22/481</f>
        <v>3.1185031185031187E-2</v>
      </c>
      <c r="D23" s="111">
        <f t="shared" si="2"/>
        <v>0.11434511434511435</v>
      </c>
      <c r="G23" s="120"/>
      <c r="H23" s="12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7540-CFFE-4BAC-9835-3169B0BDD01F}">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x14ac:dyDescent="0.3">
      <c r="A3" s="89" t="s">
        <v>1200</v>
      </c>
      <c r="B3" s="89" t="s">
        <v>1174</v>
      </c>
    </row>
    <row r="4" spans="1:8" s="15" customFormat="1" ht="43.2" x14ac:dyDescent="0.3">
      <c r="A4" s="122" t="s">
        <v>1171</v>
      </c>
      <c r="B4" s="15" t="s">
        <v>1177</v>
      </c>
      <c r="C4" s="15" t="s">
        <v>1178</v>
      </c>
      <c r="D4" s="15" t="s">
        <v>1179</v>
      </c>
      <c r="E4" s="15" t="s">
        <v>1193</v>
      </c>
      <c r="F4" s="15" t="s">
        <v>1173</v>
      </c>
    </row>
    <row r="5" spans="1:8" x14ac:dyDescent="0.3">
      <c r="A5" s="90" t="s">
        <v>1180</v>
      </c>
      <c r="B5">
        <v>277</v>
      </c>
      <c r="C5">
        <v>12</v>
      </c>
      <c r="D5">
        <v>24</v>
      </c>
      <c r="E5">
        <v>1</v>
      </c>
      <c r="F5">
        <v>314</v>
      </c>
    </row>
    <row r="6" spans="1:8" x14ac:dyDescent="0.3">
      <c r="A6" s="90" t="s">
        <v>1181</v>
      </c>
      <c r="B6">
        <v>117</v>
      </c>
      <c r="C6">
        <v>4</v>
      </c>
      <c r="D6">
        <v>9</v>
      </c>
      <c r="E6">
        <v>1</v>
      </c>
      <c r="F6">
        <v>131</v>
      </c>
    </row>
    <row r="7" spans="1:8" x14ac:dyDescent="0.3">
      <c r="A7" s="90" t="s">
        <v>1182</v>
      </c>
      <c r="B7">
        <v>13</v>
      </c>
      <c r="F7">
        <v>13</v>
      </c>
    </row>
    <row r="8" spans="1:8" x14ac:dyDescent="0.3">
      <c r="A8" s="90" t="s">
        <v>1183</v>
      </c>
      <c r="B8">
        <v>4</v>
      </c>
      <c r="F8">
        <v>4</v>
      </c>
    </row>
    <row r="9" spans="1:8" x14ac:dyDescent="0.3">
      <c r="A9" s="90" t="s">
        <v>1184</v>
      </c>
      <c r="B9">
        <v>17</v>
      </c>
      <c r="D9">
        <v>3</v>
      </c>
      <c r="F9">
        <v>20</v>
      </c>
    </row>
    <row r="10" spans="1:8" x14ac:dyDescent="0.3">
      <c r="A10" s="90" t="s">
        <v>1173</v>
      </c>
      <c r="B10">
        <v>428</v>
      </c>
      <c r="C10">
        <v>16</v>
      </c>
      <c r="D10">
        <v>36</v>
      </c>
      <c r="E10">
        <v>2</v>
      </c>
      <c r="F10">
        <v>482</v>
      </c>
    </row>
    <row r="13" spans="1:8" ht="28.8" x14ac:dyDescent="0.3">
      <c r="A13" s="117" t="s">
        <v>1200</v>
      </c>
    </row>
    <row r="14" spans="1:8" ht="28.8" x14ac:dyDescent="0.3">
      <c r="A14" s="15"/>
      <c r="B14" s="117" t="s">
        <v>1189</v>
      </c>
      <c r="C14" s="117" t="s">
        <v>1190</v>
      </c>
      <c r="D14" s="117" t="s">
        <v>1191</v>
      </c>
      <c r="E14" s="119" t="s">
        <v>1298</v>
      </c>
      <c r="G14" s="118" t="s">
        <v>282</v>
      </c>
      <c r="H14" s="118" t="s">
        <v>1173</v>
      </c>
    </row>
    <row r="15" spans="1:8" x14ac:dyDescent="0.3">
      <c r="A15" s="107" t="s">
        <v>155</v>
      </c>
      <c r="B15">
        <v>277</v>
      </c>
      <c r="C15">
        <v>12</v>
      </c>
      <c r="D15">
        <v>24</v>
      </c>
      <c r="E15">
        <f>H15-G15</f>
        <v>313</v>
      </c>
      <c r="G15" s="113">
        <v>1</v>
      </c>
      <c r="H15" s="113">
        <v>314</v>
      </c>
    </row>
    <row r="16" spans="1:8" x14ac:dyDescent="0.3">
      <c r="B16" s="110">
        <f>B15/313</f>
        <v>0.88498402555910538</v>
      </c>
      <c r="C16" s="110">
        <f t="shared" ref="C16:D16" si="0">C15/313</f>
        <v>3.8338658146964855E-2</v>
      </c>
      <c r="D16" s="110">
        <f t="shared" si="0"/>
        <v>7.6677316293929709E-2</v>
      </c>
      <c r="G16" s="113"/>
      <c r="H16" s="113"/>
    </row>
    <row r="17" spans="1:8" x14ac:dyDescent="0.3">
      <c r="A17" s="107" t="s">
        <v>868</v>
      </c>
      <c r="B17">
        <v>117</v>
      </c>
      <c r="C17">
        <v>4</v>
      </c>
      <c r="D17">
        <v>9</v>
      </c>
      <c r="E17">
        <f>H17-G17</f>
        <v>130</v>
      </c>
      <c r="G17" s="113">
        <v>1</v>
      </c>
      <c r="H17" s="113">
        <v>131</v>
      </c>
    </row>
    <row r="18" spans="1:8" x14ac:dyDescent="0.3">
      <c r="B18" s="110">
        <f>B17/130</f>
        <v>0.9</v>
      </c>
      <c r="C18" s="110">
        <f t="shared" ref="C18:D18" si="1">C17/130</f>
        <v>3.0769230769230771E-2</v>
      </c>
      <c r="D18" s="110">
        <f t="shared" si="1"/>
        <v>6.9230769230769235E-2</v>
      </c>
      <c r="G18" s="113"/>
      <c r="H18" s="113"/>
    </row>
    <row r="19" spans="1:8" x14ac:dyDescent="0.3">
      <c r="A19" s="107" t="s">
        <v>1146</v>
      </c>
      <c r="B19">
        <v>13</v>
      </c>
      <c r="E19">
        <f>H19-G19</f>
        <v>13</v>
      </c>
      <c r="G19" s="113"/>
      <c r="H19" s="113">
        <v>13</v>
      </c>
    </row>
    <row r="20" spans="1:8" x14ac:dyDescent="0.3">
      <c r="A20" s="107" t="s">
        <v>101</v>
      </c>
      <c r="B20">
        <v>4</v>
      </c>
      <c r="E20">
        <f>H20-G20</f>
        <v>4</v>
      </c>
      <c r="G20" s="113"/>
      <c r="H20" s="113">
        <v>4</v>
      </c>
    </row>
    <row r="21" spans="1:8" x14ac:dyDescent="0.3">
      <c r="A21" s="107" t="s">
        <v>68</v>
      </c>
      <c r="B21">
        <v>17</v>
      </c>
      <c r="D21">
        <v>3</v>
      </c>
      <c r="E21">
        <f>H21-G21</f>
        <v>20</v>
      </c>
      <c r="G21" s="113"/>
      <c r="H21" s="113">
        <v>20</v>
      </c>
    </row>
    <row r="22" spans="1:8" x14ac:dyDescent="0.3">
      <c r="A22" s="92" t="s">
        <v>1173</v>
      </c>
      <c r="B22" s="92">
        <v>428</v>
      </c>
      <c r="C22" s="92">
        <v>16</v>
      </c>
      <c r="D22" s="92">
        <v>36</v>
      </c>
      <c r="E22" s="92">
        <f>H22-G22</f>
        <v>480</v>
      </c>
      <c r="G22" s="114">
        <v>2</v>
      </c>
      <c r="H22" s="114">
        <v>482</v>
      </c>
    </row>
    <row r="23" spans="1:8" x14ac:dyDescent="0.3">
      <c r="A23" s="92"/>
      <c r="B23" s="111">
        <f>B22/480</f>
        <v>0.89166666666666672</v>
      </c>
      <c r="C23" s="111">
        <f t="shared" ref="C23:D23" si="2">C22/480</f>
        <v>3.3333333333333333E-2</v>
      </c>
      <c r="D23" s="111">
        <f t="shared" si="2"/>
        <v>7.4999999999999997E-2</v>
      </c>
      <c r="E23" s="9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E411E-D09A-4723-8794-B461EF0E8E8C}">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x14ac:dyDescent="0.3">
      <c r="A3" s="89" t="s">
        <v>1201</v>
      </c>
      <c r="B3" s="89" t="s">
        <v>1174</v>
      </c>
    </row>
    <row r="4" spans="1:8" ht="43.2" x14ac:dyDescent="0.3">
      <c r="A4" s="89" t="s">
        <v>1171</v>
      </c>
      <c r="B4" s="15" t="s">
        <v>1177</v>
      </c>
      <c r="C4" s="15" t="s">
        <v>1178</v>
      </c>
      <c r="D4" s="15" t="s">
        <v>1179</v>
      </c>
      <c r="E4" s="15" t="s">
        <v>1193</v>
      </c>
      <c r="F4" s="15" t="s">
        <v>1173</v>
      </c>
    </row>
    <row r="5" spans="1:8" x14ac:dyDescent="0.3">
      <c r="A5" s="90" t="s">
        <v>1180</v>
      </c>
      <c r="B5">
        <v>273</v>
      </c>
      <c r="C5">
        <v>10</v>
      </c>
      <c r="D5">
        <v>30</v>
      </c>
      <c r="E5">
        <v>1</v>
      </c>
      <c r="F5">
        <v>314</v>
      </c>
    </row>
    <row r="6" spans="1:8" x14ac:dyDescent="0.3">
      <c r="A6" s="90" t="s">
        <v>1181</v>
      </c>
      <c r="B6">
        <v>116</v>
      </c>
      <c r="C6">
        <v>5</v>
      </c>
      <c r="D6">
        <v>10</v>
      </c>
      <c r="F6">
        <v>131</v>
      </c>
    </row>
    <row r="7" spans="1:8" x14ac:dyDescent="0.3">
      <c r="A7" s="90" t="s">
        <v>1182</v>
      </c>
      <c r="B7">
        <v>12</v>
      </c>
      <c r="C7">
        <v>1</v>
      </c>
      <c r="F7">
        <v>13</v>
      </c>
    </row>
    <row r="8" spans="1:8" x14ac:dyDescent="0.3">
      <c r="A8" s="90" t="s">
        <v>1183</v>
      </c>
      <c r="B8">
        <v>4</v>
      </c>
      <c r="F8">
        <v>4</v>
      </c>
    </row>
    <row r="9" spans="1:8" x14ac:dyDescent="0.3">
      <c r="A9" s="90" t="s">
        <v>1184</v>
      </c>
      <c r="B9">
        <v>16</v>
      </c>
      <c r="D9">
        <v>3</v>
      </c>
      <c r="E9">
        <v>1</v>
      </c>
      <c r="F9">
        <v>20</v>
      </c>
    </row>
    <row r="10" spans="1:8" x14ac:dyDescent="0.3">
      <c r="A10" s="90" t="s">
        <v>1173</v>
      </c>
      <c r="B10">
        <v>421</v>
      </c>
      <c r="C10">
        <v>16</v>
      </c>
      <c r="D10">
        <v>43</v>
      </c>
      <c r="E10">
        <v>2</v>
      </c>
      <c r="F10">
        <v>482</v>
      </c>
    </row>
    <row r="13" spans="1:8" ht="28.8" x14ac:dyDescent="0.3">
      <c r="A13" s="117" t="s">
        <v>1201</v>
      </c>
    </row>
    <row r="14" spans="1:8" ht="28.8" x14ac:dyDescent="0.3">
      <c r="B14" s="117" t="s">
        <v>1189</v>
      </c>
      <c r="C14" s="117" t="s">
        <v>1190</v>
      </c>
      <c r="D14" s="117" t="s">
        <v>61</v>
      </c>
      <c r="E14" s="119" t="s">
        <v>1298</v>
      </c>
      <c r="G14" s="118" t="s">
        <v>1196</v>
      </c>
      <c r="H14" s="118" t="s">
        <v>1173</v>
      </c>
    </row>
    <row r="15" spans="1:8" x14ac:dyDescent="0.3">
      <c r="A15" s="107" t="s">
        <v>155</v>
      </c>
      <c r="B15">
        <v>273</v>
      </c>
      <c r="C15">
        <v>10</v>
      </c>
      <c r="D15">
        <v>30</v>
      </c>
      <c r="E15">
        <f>H15-G15</f>
        <v>313</v>
      </c>
      <c r="G15" s="113">
        <v>1</v>
      </c>
      <c r="H15" s="113">
        <v>314</v>
      </c>
    </row>
    <row r="16" spans="1:8" x14ac:dyDescent="0.3">
      <c r="B16" s="110">
        <f>B15/313</f>
        <v>0.87220447284345048</v>
      </c>
      <c r="C16" s="110">
        <f t="shared" ref="C16:D16" si="0">C15/313</f>
        <v>3.1948881789137379E-2</v>
      </c>
      <c r="D16" s="110">
        <f t="shared" si="0"/>
        <v>9.5846645367412137E-2</v>
      </c>
      <c r="G16" s="113"/>
      <c r="H16" s="113"/>
    </row>
    <row r="17" spans="1:8" x14ac:dyDescent="0.3">
      <c r="A17" s="107" t="s">
        <v>868</v>
      </c>
      <c r="B17">
        <v>116</v>
      </c>
      <c r="C17">
        <v>5</v>
      </c>
      <c r="D17">
        <v>10</v>
      </c>
      <c r="E17">
        <f>H17-G17</f>
        <v>131</v>
      </c>
      <c r="G17" s="113"/>
      <c r="H17" s="113">
        <v>131</v>
      </c>
    </row>
    <row r="18" spans="1:8" x14ac:dyDescent="0.3">
      <c r="B18" s="110">
        <f>B17/131</f>
        <v>0.8854961832061069</v>
      </c>
      <c r="C18" s="110">
        <f t="shared" ref="C18:D18" si="1">C17/131</f>
        <v>3.8167938931297711E-2</v>
      </c>
      <c r="D18" s="110">
        <f t="shared" si="1"/>
        <v>7.6335877862595422E-2</v>
      </c>
      <c r="G18" s="113"/>
      <c r="H18" s="113"/>
    </row>
    <row r="19" spans="1:8" x14ac:dyDescent="0.3">
      <c r="A19" s="107" t="s">
        <v>1146</v>
      </c>
      <c r="B19">
        <v>12</v>
      </c>
      <c r="C19">
        <v>1</v>
      </c>
      <c r="E19">
        <f>H19-G19</f>
        <v>13</v>
      </c>
      <c r="G19" s="113"/>
      <c r="H19" s="113">
        <v>13</v>
      </c>
    </row>
    <row r="20" spans="1:8" x14ac:dyDescent="0.3">
      <c r="A20" s="107" t="s">
        <v>101</v>
      </c>
      <c r="B20">
        <v>4</v>
      </c>
      <c r="E20">
        <f>H20-G20</f>
        <v>4</v>
      </c>
      <c r="G20" s="113"/>
      <c r="H20" s="113">
        <v>4</v>
      </c>
    </row>
    <row r="21" spans="1:8" x14ac:dyDescent="0.3">
      <c r="A21" s="107" t="s">
        <v>68</v>
      </c>
      <c r="B21">
        <v>16</v>
      </c>
      <c r="D21">
        <v>3</v>
      </c>
      <c r="E21">
        <f>H21-G21</f>
        <v>19</v>
      </c>
      <c r="G21" s="113">
        <v>1</v>
      </c>
      <c r="H21" s="113">
        <v>20</v>
      </c>
    </row>
    <row r="22" spans="1:8" x14ac:dyDescent="0.3">
      <c r="A22" s="92" t="s">
        <v>1173</v>
      </c>
      <c r="B22" s="92">
        <v>421</v>
      </c>
      <c r="C22" s="92">
        <v>16</v>
      </c>
      <c r="D22" s="92">
        <v>43</v>
      </c>
      <c r="E22" s="92">
        <f>H22-G22</f>
        <v>480</v>
      </c>
      <c r="G22" s="114">
        <v>2</v>
      </c>
      <c r="H22" s="114">
        <v>482</v>
      </c>
    </row>
    <row r="23" spans="1:8" x14ac:dyDescent="0.3">
      <c r="A23" s="92"/>
      <c r="B23" s="111">
        <f>B22/480</f>
        <v>0.87708333333333333</v>
      </c>
      <c r="C23" s="111">
        <f t="shared" ref="C23:D23" si="2">C22/480</f>
        <v>3.3333333333333333E-2</v>
      </c>
      <c r="D23" s="111">
        <f t="shared" si="2"/>
        <v>8.9583333333333334E-2</v>
      </c>
      <c r="E23" s="9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CF014-DE5E-48DC-87D7-8412D140CDBC}">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122" t="s">
        <v>1202</v>
      </c>
      <c r="B3" s="122" t="s">
        <v>1174</v>
      </c>
      <c r="C3" s="15"/>
      <c r="D3" s="15"/>
      <c r="E3" s="15"/>
      <c r="F3" s="15"/>
    </row>
    <row r="4" spans="1:8" ht="43.2" x14ac:dyDescent="0.3">
      <c r="A4" s="122" t="s">
        <v>1171</v>
      </c>
      <c r="B4" s="15" t="s">
        <v>1177</v>
      </c>
      <c r="C4" s="15" t="s">
        <v>1178</v>
      </c>
      <c r="D4" s="15" t="s">
        <v>1179</v>
      </c>
      <c r="E4" s="15" t="s">
        <v>1193</v>
      </c>
      <c r="F4" s="15" t="s">
        <v>1173</v>
      </c>
    </row>
    <row r="5" spans="1:8" x14ac:dyDescent="0.3">
      <c r="A5" s="90" t="s">
        <v>1180</v>
      </c>
      <c r="B5">
        <v>274</v>
      </c>
      <c r="C5">
        <v>12</v>
      </c>
      <c r="D5">
        <v>26</v>
      </c>
      <c r="E5">
        <v>2</v>
      </c>
      <c r="F5">
        <v>314</v>
      </c>
    </row>
    <row r="6" spans="1:8" x14ac:dyDescent="0.3">
      <c r="A6" s="90" t="s">
        <v>1181</v>
      </c>
      <c r="B6">
        <v>114</v>
      </c>
      <c r="C6">
        <v>3</v>
      </c>
      <c r="D6">
        <v>13</v>
      </c>
      <c r="E6">
        <v>1</v>
      </c>
      <c r="F6">
        <v>131</v>
      </c>
    </row>
    <row r="7" spans="1:8" x14ac:dyDescent="0.3">
      <c r="A7" s="90" t="s">
        <v>1182</v>
      </c>
      <c r="B7">
        <v>11</v>
      </c>
      <c r="C7">
        <v>1</v>
      </c>
      <c r="D7">
        <v>1</v>
      </c>
      <c r="F7">
        <v>13</v>
      </c>
    </row>
    <row r="8" spans="1:8" x14ac:dyDescent="0.3">
      <c r="A8" s="90" t="s">
        <v>1183</v>
      </c>
      <c r="B8">
        <v>3</v>
      </c>
      <c r="C8">
        <v>1</v>
      </c>
      <c r="F8">
        <v>4</v>
      </c>
    </row>
    <row r="9" spans="1:8" x14ac:dyDescent="0.3">
      <c r="A9" s="90" t="s">
        <v>1184</v>
      </c>
      <c r="B9">
        <v>16</v>
      </c>
      <c r="C9">
        <v>1</v>
      </c>
      <c r="D9">
        <v>2</v>
      </c>
      <c r="E9">
        <v>1</v>
      </c>
      <c r="F9">
        <v>20</v>
      </c>
    </row>
    <row r="10" spans="1:8" x14ac:dyDescent="0.3">
      <c r="A10" s="90" t="s">
        <v>1173</v>
      </c>
      <c r="B10">
        <v>418</v>
      </c>
      <c r="C10">
        <v>18</v>
      </c>
      <c r="D10">
        <v>42</v>
      </c>
      <c r="E10">
        <v>4</v>
      </c>
      <c r="F10">
        <v>482</v>
      </c>
    </row>
    <row r="13" spans="1:8" ht="28.8" x14ac:dyDescent="0.3">
      <c r="A13" s="100" t="s">
        <v>1202</v>
      </c>
      <c r="B13" s="11"/>
      <c r="C13" s="11"/>
      <c r="D13" s="11"/>
      <c r="E13" s="11"/>
      <c r="F13" s="11"/>
    </row>
    <row r="14" spans="1:8" ht="28.8" x14ac:dyDescent="0.3">
      <c r="A14" s="15"/>
      <c r="B14" s="119" t="s">
        <v>1189</v>
      </c>
      <c r="C14" s="119" t="s">
        <v>1190</v>
      </c>
      <c r="D14" s="119" t="s">
        <v>61</v>
      </c>
      <c r="E14" s="119" t="s">
        <v>1298</v>
      </c>
      <c r="G14" s="118" t="s">
        <v>282</v>
      </c>
      <c r="H14" s="118" t="s">
        <v>1173</v>
      </c>
    </row>
    <row r="15" spans="1:8" x14ac:dyDescent="0.3">
      <c r="A15" s="107" t="s">
        <v>155</v>
      </c>
      <c r="B15">
        <v>274</v>
      </c>
      <c r="C15">
        <v>12</v>
      </c>
      <c r="D15">
        <v>26</v>
      </c>
      <c r="E15">
        <f>H15-G15</f>
        <v>312</v>
      </c>
      <c r="G15" s="113">
        <v>2</v>
      </c>
      <c r="H15" s="113">
        <v>314</v>
      </c>
    </row>
    <row r="16" spans="1:8" x14ac:dyDescent="0.3">
      <c r="B16" s="110">
        <f>B15/312</f>
        <v>0.87820512820512819</v>
      </c>
      <c r="C16" s="110">
        <f t="shared" ref="C16:D16" si="0">C15/312</f>
        <v>3.8461538461538464E-2</v>
      </c>
      <c r="D16" s="110">
        <f t="shared" si="0"/>
        <v>8.3333333333333329E-2</v>
      </c>
      <c r="G16" s="113"/>
      <c r="H16" s="113"/>
    </row>
    <row r="17" spans="1:8" x14ac:dyDescent="0.3">
      <c r="A17" s="107" t="s">
        <v>868</v>
      </c>
      <c r="B17">
        <v>114</v>
      </c>
      <c r="C17">
        <v>3</v>
      </c>
      <c r="D17">
        <v>13</v>
      </c>
      <c r="E17">
        <f>H17-G17</f>
        <v>130</v>
      </c>
      <c r="G17" s="113">
        <v>1</v>
      </c>
      <c r="H17" s="113">
        <v>131</v>
      </c>
    </row>
    <row r="18" spans="1:8" x14ac:dyDescent="0.3">
      <c r="B18" s="110">
        <f>B17/130</f>
        <v>0.87692307692307692</v>
      </c>
      <c r="C18" s="110">
        <f t="shared" ref="C18:D18" si="1">C17/130</f>
        <v>2.3076923076923078E-2</v>
      </c>
      <c r="D18" s="110">
        <f t="shared" si="1"/>
        <v>0.1</v>
      </c>
      <c r="G18" s="113"/>
      <c r="H18" s="113"/>
    </row>
    <row r="19" spans="1:8" x14ac:dyDescent="0.3">
      <c r="A19" s="107" t="s">
        <v>1146</v>
      </c>
      <c r="B19">
        <v>11</v>
      </c>
      <c r="C19">
        <v>1</v>
      </c>
      <c r="D19">
        <v>1</v>
      </c>
      <c r="E19">
        <f>H19-G19</f>
        <v>13</v>
      </c>
      <c r="G19" s="113"/>
      <c r="H19" s="113">
        <v>13</v>
      </c>
    </row>
    <row r="20" spans="1:8" x14ac:dyDescent="0.3">
      <c r="A20" s="107" t="s">
        <v>101</v>
      </c>
      <c r="B20">
        <v>3</v>
      </c>
      <c r="C20">
        <v>1</v>
      </c>
      <c r="E20">
        <f>H20-G20</f>
        <v>4</v>
      </c>
      <c r="G20" s="113"/>
      <c r="H20" s="113">
        <v>4</v>
      </c>
    </row>
    <row r="21" spans="1:8" x14ac:dyDescent="0.3">
      <c r="A21" s="107" t="s">
        <v>68</v>
      </c>
      <c r="B21">
        <v>16</v>
      </c>
      <c r="C21">
        <v>1</v>
      </c>
      <c r="D21">
        <v>2</v>
      </c>
      <c r="E21">
        <f>H21-G21</f>
        <v>19</v>
      </c>
      <c r="G21" s="113">
        <v>1</v>
      </c>
      <c r="H21" s="113">
        <v>20</v>
      </c>
    </row>
    <row r="22" spans="1:8" x14ac:dyDescent="0.3">
      <c r="A22" s="92" t="s">
        <v>1173</v>
      </c>
      <c r="B22" s="92">
        <v>418</v>
      </c>
      <c r="C22" s="92">
        <v>18</v>
      </c>
      <c r="D22" s="92">
        <v>42</v>
      </c>
      <c r="E22" s="92">
        <f>H22-G22</f>
        <v>478</v>
      </c>
      <c r="G22" s="114">
        <v>4</v>
      </c>
      <c r="H22" s="114">
        <v>482</v>
      </c>
    </row>
    <row r="23" spans="1:8" x14ac:dyDescent="0.3">
      <c r="A23" s="92"/>
      <c r="B23" s="111">
        <f>B22/478</f>
        <v>0.87447698744769875</v>
      </c>
      <c r="C23" s="111">
        <f t="shared" ref="C23:D23" si="2">C22/478</f>
        <v>3.7656903765690378E-2</v>
      </c>
      <c r="D23" s="111">
        <f t="shared" si="2"/>
        <v>8.7866108786610872E-2</v>
      </c>
      <c r="E23" s="92"/>
      <c r="F23" s="9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1EC80-026A-4C07-B6E0-F120C9CFDBBD}">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122" t="s">
        <v>1215</v>
      </c>
      <c r="B3" s="89" t="s">
        <v>1174</v>
      </c>
    </row>
    <row r="4" spans="1:8" ht="43.2" x14ac:dyDescent="0.3">
      <c r="A4" s="123" t="s">
        <v>1171</v>
      </c>
      <c r="B4" s="15" t="s">
        <v>1177</v>
      </c>
      <c r="C4" s="15" t="s">
        <v>1178</v>
      </c>
      <c r="D4" s="15" t="s">
        <v>1179</v>
      </c>
      <c r="E4" s="15" t="s">
        <v>1193</v>
      </c>
      <c r="F4" s="15" t="s">
        <v>1173</v>
      </c>
    </row>
    <row r="5" spans="1:8" x14ac:dyDescent="0.3">
      <c r="A5" s="90" t="s">
        <v>1180</v>
      </c>
      <c r="B5">
        <v>226</v>
      </c>
      <c r="C5">
        <v>24</v>
      </c>
      <c r="D5">
        <v>61</v>
      </c>
      <c r="E5">
        <v>3</v>
      </c>
      <c r="F5">
        <v>314</v>
      </c>
    </row>
    <row r="6" spans="1:8" x14ac:dyDescent="0.3">
      <c r="A6" s="90" t="s">
        <v>1181</v>
      </c>
      <c r="B6">
        <v>80</v>
      </c>
      <c r="C6">
        <v>27</v>
      </c>
      <c r="D6">
        <v>24</v>
      </c>
      <c r="F6">
        <v>131</v>
      </c>
    </row>
    <row r="7" spans="1:8" x14ac:dyDescent="0.3">
      <c r="A7" s="90" t="s">
        <v>1182</v>
      </c>
      <c r="B7">
        <v>10</v>
      </c>
      <c r="C7">
        <v>1</v>
      </c>
      <c r="D7">
        <v>2</v>
      </c>
      <c r="F7">
        <v>13</v>
      </c>
    </row>
    <row r="8" spans="1:8" x14ac:dyDescent="0.3">
      <c r="A8" s="90" t="s">
        <v>1183</v>
      </c>
      <c r="B8">
        <v>3</v>
      </c>
      <c r="C8">
        <v>1</v>
      </c>
      <c r="F8">
        <v>4</v>
      </c>
    </row>
    <row r="9" spans="1:8" x14ac:dyDescent="0.3">
      <c r="A9" s="90" t="s">
        <v>1184</v>
      </c>
      <c r="B9">
        <v>14</v>
      </c>
      <c r="C9">
        <v>1</v>
      </c>
      <c r="D9">
        <v>4</v>
      </c>
      <c r="E9">
        <v>1</v>
      </c>
      <c r="F9">
        <v>20</v>
      </c>
    </row>
    <row r="10" spans="1:8" x14ac:dyDescent="0.3">
      <c r="A10" s="90" t="s">
        <v>1173</v>
      </c>
      <c r="B10">
        <v>333</v>
      </c>
      <c r="C10">
        <v>54</v>
      </c>
      <c r="D10">
        <v>91</v>
      </c>
      <c r="E10">
        <v>4</v>
      </c>
      <c r="F10">
        <v>482</v>
      </c>
    </row>
    <row r="13" spans="1:8" ht="28.8" x14ac:dyDescent="0.3">
      <c r="A13" s="117" t="s">
        <v>1215</v>
      </c>
      <c r="B13" s="106"/>
      <c r="C13" s="106"/>
      <c r="D13" s="106"/>
      <c r="E13" s="106"/>
      <c r="F13" s="106"/>
    </row>
    <row r="14" spans="1:8" ht="28.8" x14ac:dyDescent="0.3">
      <c r="A14" s="15"/>
      <c r="B14" s="117" t="s">
        <v>1189</v>
      </c>
      <c r="C14" s="117" t="s">
        <v>1190</v>
      </c>
      <c r="D14" s="117" t="s">
        <v>1191</v>
      </c>
      <c r="E14" s="119" t="s">
        <v>1298</v>
      </c>
      <c r="G14" s="118" t="s">
        <v>1196</v>
      </c>
      <c r="H14" s="118" t="s">
        <v>1173</v>
      </c>
    </row>
    <row r="15" spans="1:8" x14ac:dyDescent="0.3">
      <c r="A15" s="107" t="s">
        <v>155</v>
      </c>
      <c r="B15">
        <v>226</v>
      </c>
      <c r="C15">
        <v>24</v>
      </c>
      <c r="D15">
        <v>61</v>
      </c>
      <c r="E15">
        <f>H15-G15</f>
        <v>311</v>
      </c>
      <c r="G15" s="113">
        <v>3</v>
      </c>
      <c r="H15" s="113">
        <v>314</v>
      </c>
    </row>
    <row r="16" spans="1:8" x14ac:dyDescent="0.3">
      <c r="B16" s="110">
        <f>B15/311</f>
        <v>0.72668810289389063</v>
      </c>
      <c r="C16" s="110">
        <f t="shared" ref="C16:D16" si="0">C15/311</f>
        <v>7.7170418006430874E-2</v>
      </c>
      <c r="D16" s="110">
        <f t="shared" si="0"/>
        <v>0.19614147909967847</v>
      </c>
      <c r="G16" s="113"/>
      <c r="H16" s="113"/>
    </row>
    <row r="17" spans="1:8" x14ac:dyDescent="0.3">
      <c r="A17" s="107" t="s">
        <v>868</v>
      </c>
      <c r="B17">
        <v>80</v>
      </c>
      <c r="C17">
        <v>27</v>
      </c>
      <c r="D17">
        <v>24</v>
      </c>
      <c r="E17">
        <f>H17-G17</f>
        <v>131</v>
      </c>
      <c r="G17" s="113"/>
      <c r="H17" s="113">
        <v>131</v>
      </c>
    </row>
    <row r="18" spans="1:8" x14ac:dyDescent="0.3">
      <c r="B18" s="110">
        <f>B17/131</f>
        <v>0.61068702290076338</v>
      </c>
      <c r="C18" s="110">
        <f t="shared" ref="C18:D18" si="1">C17/131</f>
        <v>0.20610687022900764</v>
      </c>
      <c r="D18" s="110">
        <f t="shared" si="1"/>
        <v>0.18320610687022901</v>
      </c>
      <c r="G18" s="113"/>
      <c r="H18" s="113"/>
    </row>
    <row r="19" spans="1:8" x14ac:dyDescent="0.3">
      <c r="A19" s="107" t="s">
        <v>1146</v>
      </c>
      <c r="B19">
        <v>10</v>
      </c>
      <c r="C19">
        <v>1</v>
      </c>
      <c r="D19">
        <v>2</v>
      </c>
      <c r="E19">
        <f>H19-G19</f>
        <v>13</v>
      </c>
      <c r="G19" s="113"/>
      <c r="H19" s="113">
        <v>13</v>
      </c>
    </row>
    <row r="20" spans="1:8" x14ac:dyDescent="0.3">
      <c r="A20" s="107" t="s">
        <v>101</v>
      </c>
      <c r="B20">
        <v>3</v>
      </c>
      <c r="C20">
        <v>1</v>
      </c>
      <c r="E20">
        <f>H20-G20</f>
        <v>4</v>
      </c>
      <c r="G20" s="113"/>
      <c r="H20" s="113">
        <v>4</v>
      </c>
    </row>
    <row r="21" spans="1:8" x14ac:dyDescent="0.3">
      <c r="A21" s="107" t="s">
        <v>68</v>
      </c>
      <c r="B21">
        <v>14</v>
      </c>
      <c r="C21">
        <v>1</v>
      </c>
      <c r="D21">
        <v>4</v>
      </c>
      <c r="E21">
        <f>H21-G21</f>
        <v>19</v>
      </c>
      <c r="G21" s="113">
        <v>1</v>
      </c>
      <c r="H21" s="113">
        <v>20</v>
      </c>
    </row>
    <row r="22" spans="1:8" x14ac:dyDescent="0.3">
      <c r="A22" s="92" t="s">
        <v>1173</v>
      </c>
      <c r="B22" s="92">
        <v>333</v>
      </c>
      <c r="C22" s="92">
        <v>54</v>
      </c>
      <c r="D22" s="92">
        <v>91</v>
      </c>
      <c r="E22" s="92">
        <f>H22-G22</f>
        <v>478</v>
      </c>
      <c r="G22" s="114">
        <v>4</v>
      </c>
      <c r="H22" s="114">
        <v>482</v>
      </c>
    </row>
    <row r="23" spans="1:8" x14ac:dyDescent="0.3">
      <c r="A23" s="92"/>
      <c r="B23" s="111">
        <f>B22/478</f>
        <v>0.69665271966527198</v>
      </c>
      <c r="C23" s="111">
        <f t="shared" ref="C23:D23" si="2">C22/478</f>
        <v>0.11297071129707113</v>
      </c>
      <c r="D23" s="111">
        <f t="shared" si="2"/>
        <v>0.1903765690376569</v>
      </c>
      <c r="E23" s="9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8F83C-3C5A-4DAC-A57F-EBC991788804}">
  <dimension ref="A3:H23"/>
  <sheetViews>
    <sheetView topLeftCell="A12" workbookViewId="0">
      <selection activeCell="A13" sqref="A13"/>
    </sheetView>
  </sheetViews>
  <sheetFormatPr defaultRowHeight="14.4" x14ac:dyDescent="0.3"/>
  <cols>
    <col min="1" max="1" width="50.6640625" customWidth="1"/>
    <col min="2" max="6" width="10.6640625" customWidth="1"/>
  </cols>
  <sheetData>
    <row r="3" spans="1:8" ht="43.2" x14ac:dyDescent="0.3">
      <c r="A3" s="97" t="s">
        <v>1217</v>
      </c>
      <c r="B3" s="89" t="s">
        <v>1174</v>
      </c>
    </row>
    <row r="4" spans="1:8" ht="43.2" x14ac:dyDescent="0.3">
      <c r="A4" s="89" t="s">
        <v>1171</v>
      </c>
      <c r="B4" s="15" t="s">
        <v>1177</v>
      </c>
      <c r="C4" s="15" t="s">
        <v>1178</v>
      </c>
      <c r="D4" s="15" t="s">
        <v>1179</v>
      </c>
      <c r="E4" s="15" t="s">
        <v>1193</v>
      </c>
      <c r="F4" s="15" t="s">
        <v>1173</v>
      </c>
    </row>
    <row r="5" spans="1:8" x14ac:dyDescent="0.3">
      <c r="A5" s="90" t="s">
        <v>1180</v>
      </c>
      <c r="B5">
        <v>238</v>
      </c>
      <c r="C5">
        <v>18</v>
      </c>
      <c r="D5">
        <v>55</v>
      </c>
      <c r="E5">
        <v>3</v>
      </c>
      <c r="F5">
        <v>314</v>
      </c>
    </row>
    <row r="6" spans="1:8" x14ac:dyDescent="0.3">
      <c r="A6" s="90" t="s">
        <v>1181</v>
      </c>
      <c r="B6">
        <v>93</v>
      </c>
      <c r="C6">
        <v>14</v>
      </c>
      <c r="D6">
        <v>24</v>
      </c>
      <c r="F6">
        <v>131</v>
      </c>
    </row>
    <row r="7" spans="1:8" x14ac:dyDescent="0.3">
      <c r="A7" s="90" t="s">
        <v>1182</v>
      </c>
      <c r="B7">
        <v>11</v>
      </c>
      <c r="D7">
        <v>2</v>
      </c>
      <c r="F7">
        <v>13</v>
      </c>
    </row>
    <row r="8" spans="1:8" x14ac:dyDescent="0.3">
      <c r="A8" s="90" t="s">
        <v>1183</v>
      </c>
      <c r="B8">
        <v>3</v>
      </c>
      <c r="C8">
        <v>1</v>
      </c>
      <c r="F8">
        <v>4</v>
      </c>
    </row>
    <row r="9" spans="1:8" x14ac:dyDescent="0.3">
      <c r="A9" s="90" t="s">
        <v>1184</v>
      </c>
      <c r="B9">
        <v>13</v>
      </c>
      <c r="C9">
        <v>1</v>
      </c>
      <c r="D9">
        <v>5</v>
      </c>
      <c r="E9">
        <v>1</v>
      </c>
      <c r="F9">
        <v>20</v>
      </c>
    </row>
    <row r="10" spans="1:8" x14ac:dyDescent="0.3">
      <c r="A10" s="90" t="s">
        <v>1173</v>
      </c>
      <c r="B10">
        <v>358</v>
      </c>
      <c r="C10">
        <v>34</v>
      </c>
      <c r="D10">
        <v>86</v>
      </c>
      <c r="E10">
        <v>4</v>
      </c>
      <c r="F10">
        <v>482</v>
      </c>
    </row>
    <row r="13" spans="1:8" ht="43.2" x14ac:dyDescent="0.3">
      <c r="A13" s="117" t="s">
        <v>1217</v>
      </c>
      <c r="B13" s="15"/>
      <c r="C13" s="15"/>
      <c r="D13" s="15"/>
      <c r="E13" s="15"/>
      <c r="F13" s="15"/>
    </row>
    <row r="14" spans="1:8" ht="28.8" x14ac:dyDescent="0.3">
      <c r="A14" s="15"/>
      <c r="B14" s="117" t="s">
        <v>1213</v>
      </c>
      <c r="C14" s="117" t="s">
        <v>1190</v>
      </c>
      <c r="D14" s="117" t="s">
        <v>61</v>
      </c>
      <c r="E14" s="119" t="s">
        <v>1298</v>
      </c>
      <c r="G14" s="118" t="s">
        <v>282</v>
      </c>
      <c r="H14" s="118" t="s">
        <v>1173</v>
      </c>
    </row>
    <row r="15" spans="1:8" x14ac:dyDescent="0.3">
      <c r="A15" s="107" t="s">
        <v>155</v>
      </c>
      <c r="B15">
        <v>238</v>
      </c>
      <c r="C15">
        <v>18</v>
      </c>
      <c r="D15">
        <v>55</v>
      </c>
      <c r="E15">
        <f>H15-G15</f>
        <v>311</v>
      </c>
      <c r="G15" s="113">
        <v>3</v>
      </c>
      <c r="H15" s="113">
        <v>314</v>
      </c>
    </row>
    <row r="16" spans="1:8" x14ac:dyDescent="0.3">
      <c r="B16" s="110">
        <f>B15/311</f>
        <v>0.76527331189710612</v>
      </c>
      <c r="C16" s="110">
        <f t="shared" ref="C16:D16" si="0">C15/311</f>
        <v>5.7877813504823149E-2</v>
      </c>
      <c r="D16" s="110">
        <f t="shared" si="0"/>
        <v>0.17684887459807075</v>
      </c>
      <c r="G16" s="113"/>
      <c r="H16" s="113"/>
    </row>
    <row r="17" spans="1:8" x14ac:dyDescent="0.3">
      <c r="A17" s="107" t="s">
        <v>868</v>
      </c>
      <c r="B17">
        <v>93</v>
      </c>
      <c r="C17">
        <v>14</v>
      </c>
      <c r="D17">
        <v>24</v>
      </c>
      <c r="E17">
        <f>H17-G17</f>
        <v>131</v>
      </c>
      <c r="G17" s="113"/>
      <c r="H17" s="113">
        <v>131</v>
      </c>
    </row>
    <row r="18" spans="1:8" x14ac:dyDescent="0.3">
      <c r="B18" s="110">
        <f>B17/131</f>
        <v>0.70992366412213737</v>
      </c>
      <c r="C18" s="110">
        <f t="shared" ref="C18:D18" si="1">C17/131</f>
        <v>0.10687022900763359</v>
      </c>
      <c r="D18" s="110">
        <f t="shared" si="1"/>
        <v>0.18320610687022901</v>
      </c>
      <c r="G18" s="113"/>
      <c r="H18" s="113"/>
    </row>
    <row r="19" spans="1:8" x14ac:dyDescent="0.3">
      <c r="A19" s="107" t="s">
        <v>1146</v>
      </c>
      <c r="B19">
        <v>11</v>
      </c>
      <c r="D19">
        <v>2</v>
      </c>
      <c r="E19">
        <f>H19-G19</f>
        <v>13</v>
      </c>
      <c r="G19" s="113"/>
      <c r="H19" s="113">
        <v>13</v>
      </c>
    </row>
    <row r="20" spans="1:8" x14ac:dyDescent="0.3">
      <c r="A20" s="107" t="s">
        <v>101</v>
      </c>
      <c r="B20">
        <v>3</v>
      </c>
      <c r="C20">
        <v>1</v>
      </c>
      <c r="E20">
        <f>H20-G20</f>
        <v>4</v>
      </c>
      <c r="G20" s="113"/>
      <c r="H20" s="113">
        <v>4</v>
      </c>
    </row>
    <row r="21" spans="1:8" x14ac:dyDescent="0.3">
      <c r="A21" s="107" t="s">
        <v>68</v>
      </c>
      <c r="B21">
        <v>13</v>
      </c>
      <c r="C21">
        <v>1</v>
      </c>
      <c r="D21">
        <v>5</v>
      </c>
      <c r="E21">
        <f>H21-G21</f>
        <v>19</v>
      </c>
      <c r="G21" s="113">
        <v>1</v>
      </c>
      <c r="H21" s="113">
        <v>20</v>
      </c>
    </row>
    <row r="22" spans="1:8" x14ac:dyDescent="0.3">
      <c r="A22" s="92" t="s">
        <v>1173</v>
      </c>
      <c r="B22" s="92">
        <v>358</v>
      </c>
      <c r="C22" s="92">
        <v>34</v>
      </c>
      <c r="D22" s="92">
        <v>86</v>
      </c>
      <c r="E22" s="92">
        <f>H22-G22</f>
        <v>478</v>
      </c>
      <c r="G22" s="114">
        <v>4</v>
      </c>
      <c r="H22" s="114">
        <v>482</v>
      </c>
    </row>
    <row r="23" spans="1:8" x14ac:dyDescent="0.3">
      <c r="A23" s="92"/>
      <c r="B23" s="111">
        <f>B22/478</f>
        <v>0.7489539748953975</v>
      </c>
      <c r="C23" s="111">
        <f t="shared" ref="C23:D23" si="2">C22/478</f>
        <v>7.1129707112970716E-2</v>
      </c>
      <c r="D23" s="111">
        <f t="shared" si="2"/>
        <v>0.1799163179916318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00E3F-8F8B-41CA-A439-A0CE301AAEE3}">
  <dimension ref="A1:BF4"/>
  <sheetViews>
    <sheetView workbookViewId="0">
      <selection activeCell="A2" sqref="A2"/>
    </sheetView>
  </sheetViews>
  <sheetFormatPr defaultRowHeight="14.4" x14ac:dyDescent="0.3"/>
  <cols>
    <col min="52" max="52" width="27.109375" customWidth="1"/>
    <col min="53" max="54" width="0" hidden="1" customWidth="1"/>
    <col min="55" max="55" width="19" customWidth="1"/>
    <col min="56" max="56" width="23" customWidth="1"/>
    <col min="57" max="57" width="22.33203125" customWidth="1"/>
  </cols>
  <sheetData>
    <row r="1" spans="1:58" s="1" customFormat="1" ht="28.95" customHeight="1" x14ac:dyDescent="0.3">
      <c r="A1" s="2"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3" t="s">
        <v>19</v>
      </c>
      <c r="U1" s="4" t="s">
        <v>20</v>
      </c>
      <c r="V1" s="4" t="s">
        <v>21</v>
      </c>
      <c r="W1" s="4" t="s">
        <v>22</v>
      </c>
      <c r="X1" s="4" t="s">
        <v>23</v>
      </c>
      <c r="Y1" s="5" t="s">
        <v>24</v>
      </c>
      <c r="Z1" s="6" t="s">
        <v>25</v>
      </c>
      <c r="AA1" s="30" t="s">
        <v>26</v>
      </c>
      <c r="AB1" s="16" t="s">
        <v>27</v>
      </c>
      <c r="AC1" s="16" t="s">
        <v>28</v>
      </c>
      <c r="AD1" s="16" t="s">
        <v>29</v>
      </c>
      <c r="AE1" s="16" t="s">
        <v>30</v>
      </c>
      <c r="AF1" s="16" t="s">
        <v>31</v>
      </c>
      <c r="AG1" s="17" t="s">
        <v>32</v>
      </c>
      <c r="AH1" s="32" t="s">
        <v>33</v>
      </c>
      <c r="AI1" s="4" t="s">
        <v>34</v>
      </c>
      <c r="AJ1" s="1" t="s">
        <v>35</v>
      </c>
      <c r="AK1" s="1" t="s">
        <v>36</v>
      </c>
      <c r="AL1" s="1" t="s">
        <v>37</v>
      </c>
      <c r="AM1" s="13" t="s">
        <v>38</v>
      </c>
      <c r="AN1" s="1" t="s">
        <v>39</v>
      </c>
      <c r="AO1" s="1" t="s">
        <v>40</v>
      </c>
      <c r="AP1" s="23" t="s">
        <v>41</v>
      </c>
      <c r="AQ1" s="5" t="s">
        <v>42</v>
      </c>
      <c r="AR1" s="5" t="s">
        <v>43</v>
      </c>
      <c r="AS1" s="32" t="s">
        <v>44</v>
      </c>
      <c r="AT1" s="13" t="s">
        <v>45</v>
      </c>
      <c r="AU1" s="1" t="s">
        <v>46</v>
      </c>
      <c r="AV1" s="85" t="s">
        <v>47</v>
      </c>
      <c r="AW1" s="1" t="s">
        <v>48</v>
      </c>
      <c r="AX1" s="1" t="s">
        <v>49</v>
      </c>
      <c r="AY1" s="1" t="s">
        <v>50</v>
      </c>
      <c r="AZ1" s="1" t="s">
        <v>51</v>
      </c>
      <c r="BA1" s="1" t="s">
        <v>52</v>
      </c>
      <c r="BB1" s="1" t="s">
        <v>53</v>
      </c>
      <c r="BC1" s="1" t="s">
        <v>54</v>
      </c>
      <c r="BD1" s="1" t="s">
        <v>55</v>
      </c>
      <c r="BE1" s="1" t="s">
        <v>56</v>
      </c>
      <c r="BF1" s="1" t="s">
        <v>57</v>
      </c>
    </row>
    <row r="2" spans="1:58" s="11" customFormat="1" ht="15" customHeight="1" x14ac:dyDescent="0.3">
      <c r="A2" s="87">
        <v>410</v>
      </c>
      <c r="B2" s="26"/>
      <c r="C2" s="26"/>
      <c r="D2" s="26"/>
      <c r="E2" s="26"/>
      <c r="F2" s="26"/>
      <c r="G2" s="26"/>
      <c r="H2" s="26"/>
      <c r="I2" s="26"/>
      <c r="J2" s="26"/>
      <c r="K2" s="26"/>
      <c r="L2" s="26"/>
      <c r="M2" s="26"/>
      <c r="N2" s="26"/>
      <c r="O2" s="26"/>
      <c r="P2" s="26"/>
      <c r="Q2" s="26"/>
      <c r="R2" s="26"/>
      <c r="S2" s="26"/>
      <c r="T2" s="134"/>
      <c r="U2" s="26" t="s">
        <v>109</v>
      </c>
      <c r="V2" s="26" t="s">
        <v>109</v>
      </c>
      <c r="W2" s="26" t="s">
        <v>109</v>
      </c>
      <c r="X2" s="26" t="s">
        <v>109</v>
      </c>
      <c r="Y2" s="26" t="s">
        <v>109</v>
      </c>
      <c r="Z2" s="26"/>
      <c r="AA2" s="135" t="s">
        <v>109</v>
      </c>
      <c r="AB2" s="26" t="s">
        <v>109</v>
      </c>
      <c r="AC2" s="26" t="s">
        <v>109</v>
      </c>
      <c r="AD2" s="26"/>
      <c r="AE2" s="26"/>
      <c r="AF2" s="135"/>
      <c r="AG2" s="135"/>
      <c r="AH2" s="135"/>
      <c r="AI2" s="26" t="s">
        <v>109</v>
      </c>
      <c r="AJ2" s="26" t="s">
        <v>109</v>
      </c>
      <c r="AK2" s="26"/>
      <c r="AL2" s="26"/>
      <c r="AM2" s="135"/>
      <c r="AN2" s="26"/>
      <c r="AO2" s="134"/>
      <c r="AP2" s="135"/>
      <c r="AQ2" s="26" t="s">
        <v>109</v>
      </c>
      <c r="AR2" s="26" t="s">
        <v>109</v>
      </c>
      <c r="AS2" s="135"/>
      <c r="AT2" s="135" t="s">
        <v>66</v>
      </c>
      <c r="AU2" s="26" t="s">
        <v>155</v>
      </c>
      <c r="AV2" s="11" t="s">
        <v>155</v>
      </c>
      <c r="AW2" s="134"/>
      <c r="AX2" s="26" t="s">
        <v>94</v>
      </c>
      <c r="AY2" s="26" t="s">
        <v>60</v>
      </c>
      <c r="AZ2" s="26" t="s">
        <v>684</v>
      </c>
      <c r="BA2" s="26">
        <v>766320375</v>
      </c>
      <c r="BB2" s="26"/>
      <c r="BC2" s="136">
        <v>45985.478413201366</v>
      </c>
      <c r="BD2" s="136">
        <v>45985.497499141668</v>
      </c>
      <c r="BE2" s="136">
        <v>45985.497464112428</v>
      </c>
      <c r="BF2" s="26"/>
    </row>
    <row r="3" spans="1:58" s="11" customFormat="1" ht="15" customHeight="1" x14ac:dyDescent="0.3">
      <c r="A3" s="87">
        <v>414</v>
      </c>
      <c r="B3" s="26"/>
      <c r="C3" s="26"/>
      <c r="D3" s="26"/>
      <c r="E3" s="26"/>
      <c r="F3" s="26"/>
      <c r="G3" s="26"/>
      <c r="H3" s="26"/>
      <c r="I3" s="26"/>
      <c r="J3" s="26"/>
      <c r="K3" s="26"/>
      <c r="L3" s="26"/>
      <c r="M3" s="26"/>
      <c r="N3" s="26"/>
      <c r="O3" s="26"/>
      <c r="P3" s="26"/>
      <c r="Q3" s="26"/>
      <c r="R3" s="26"/>
      <c r="S3" s="26"/>
      <c r="T3" s="134"/>
      <c r="U3" s="26" t="s">
        <v>109</v>
      </c>
      <c r="V3" s="26" t="s">
        <v>109</v>
      </c>
      <c r="W3" s="26" t="s">
        <v>109</v>
      </c>
      <c r="X3" s="26" t="s">
        <v>109</v>
      </c>
      <c r="Y3" s="26" t="s">
        <v>109</v>
      </c>
      <c r="Z3" s="26"/>
      <c r="AA3" s="135" t="s">
        <v>109</v>
      </c>
      <c r="AB3" s="26" t="s">
        <v>109</v>
      </c>
      <c r="AC3" s="26" t="s">
        <v>109</v>
      </c>
      <c r="AD3" s="26"/>
      <c r="AE3" s="26"/>
      <c r="AF3" s="135"/>
      <c r="AG3" s="135"/>
      <c r="AH3" s="135"/>
      <c r="AI3" s="26" t="s">
        <v>109</v>
      </c>
      <c r="AJ3" s="26" t="s">
        <v>109</v>
      </c>
      <c r="AK3" s="26"/>
      <c r="AL3" s="26"/>
      <c r="AM3" s="135"/>
      <c r="AN3" s="26"/>
      <c r="AO3" s="134"/>
      <c r="AP3" s="135"/>
      <c r="AQ3" s="26" t="s">
        <v>109</v>
      </c>
      <c r="AR3" s="26" t="s">
        <v>109</v>
      </c>
      <c r="AS3" s="135"/>
      <c r="AT3" s="135" t="s">
        <v>66</v>
      </c>
      <c r="AU3" s="26" t="s">
        <v>155</v>
      </c>
      <c r="AV3" s="11" t="s">
        <v>155</v>
      </c>
      <c r="AW3" s="134"/>
      <c r="AX3" s="26" t="s">
        <v>94</v>
      </c>
      <c r="AY3" s="26" t="s">
        <v>60</v>
      </c>
      <c r="AZ3" s="26" t="s">
        <v>688</v>
      </c>
      <c r="BA3" s="26">
        <v>860134017</v>
      </c>
      <c r="BB3" s="26"/>
      <c r="BC3" s="136">
        <v>45985.478357402731</v>
      </c>
      <c r="BD3" s="136">
        <v>45985.499143143563</v>
      </c>
      <c r="BE3" s="136">
        <v>45985.499090578669</v>
      </c>
      <c r="BF3" s="26"/>
    </row>
    <row r="4" spans="1:58" s="11" customFormat="1" ht="15" customHeight="1" x14ac:dyDescent="0.3">
      <c r="A4" s="88">
        <v>417</v>
      </c>
      <c r="B4" s="53"/>
      <c r="C4" s="53"/>
      <c r="D4" s="53"/>
      <c r="E4" s="53"/>
      <c r="F4" s="53"/>
      <c r="G4" s="53"/>
      <c r="H4" s="53"/>
      <c r="I4" s="53"/>
      <c r="J4" s="53"/>
      <c r="K4" s="53"/>
      <c r="L4" s="53"/>
      <c r="M4" s="53"/>
      <c r="N4" s="53"/>
      <c r="O4" s="53"/>
      <c r="P4" s="53"/>
      <c r="Q4" s="53"/>
      <c r="R4" s="53"/>
      <c r="S4" s="53"/>
      <c r="T4" s="137"/>
      <c r="U4" s="53" t="s">
        <v>109</v>
      </c>
      <c r="V4" s="53" t="s">
        <v>109</v>
      </c>
      <c r="W4" s="53" t="s">
        <v>109</v>
      </c>
      <c r="X4" s="53" t="s">
        <v>109</v>
      </c>
      <c r="Y4" s="53" t="s">
        <v>109</v>
      </c>
      <c r="Z4" s="53"/>
      <c r="AA4" s="138" t="s">
        <v>109</v>
      </c>
      <c r="AB4" s="53" t="s">
        <v>109</v>
      </c>
      <c r="AC4" s="53" t="s">
        <v>109</v>
      </c>
      <c r="AD4" s="53"/>
      <c r="AE4" s="53"/>
      <c r="AF4" s="138"/>
      <c r="AG4" s="138"/>
      <c r="AH4" s="138"/>
      <c r="AI4" s="53" t="s">
        <v>109</v>
      </c>
      <c r="AJ4" s="53" t="s">
        <v>109</v>
      </c>
      <c r="AK4" s="53"/>
      <c r="AL4" s="53"/>
      <c r="AM4" s="138"/>
      <c r="AN4" s="53"/>
      <c r="AO4" s="137"/>
      <c r="AP4" s="138" t="s">
        <v>109</v>
      </c>
      <c r="AQ4" s="53" t="s">
        <v>109</v>
      </c>
      <c r="AR4" s="53" t="s">
        <v>109</v>
      </c>
      <c r="AS4" s="138" t="s">
        <v>109</v>
      </c>
      <c r="AT4" s="138" t="s">
        <v>109</v>
      </c>
      <c r="AU4" s="53" t="s">
        <v>109</v>
      </c>
      <c r="AV4" s="11" t="s">
        <v>68</v>
      </c>
      <c r="AW4" s="137" t="s">
        <v>109</v>
      </c>
      <c r="AX4" s="53" t="s">
        <v>109</v>
      </c>
      <c r="AY4" s="53" t="s">
        <v>109</v>
      </c>
      <c r="AZ4" s="53" t="s">
        <v>118</v>
      </c>
      <c r="BA4" s="53"/>
      <c r="BB4" s="53"/>
      <c r="BC4" s="139">
        <v>45985.538435256982</v>
      </c>
      <c r="BD4" s="139">
        <v>45985.539276370728</v>
      </c>
      <c r="BE4" s="139">
        <v>45985.538435273716</v>
      </c>
      <c r="BF4" s="53"/>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E0A22-FA3B-4746-8A8E-5F231452360C}">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43.2" x14ac:dyDescent="0.3">
      <c r="A3" s="122" t="s">
        <v>1219</v>
      </c>
      <c r="B3" s="122" t="s">
        <v>1174</v>
      </c>
      <c r="C3" s="15"/>
      <c r="D3" s="15"/>
      <c r="E3" s="15"/>
      <c r="F3" s="15"/>
    </row>
    <row r="4" spans="1:8" ht="43.2" x14ac:dyDescent="0.3">
      <c r="A4" s="122" t="s">
        <v>1171</v>
      </c>
      <c r="B4" s="15" t="s">
        <v>1177</v>
      </c>
      <c r="C4" s="15" t="s">
        <v>1178</v>
      </c>
      <c r="D4" s="15" t="s">
        <v>1179</v>
      </c>
      <c r="E4" s="15" t="s">
        <v>1193</v>
      </c>
      <c r="F4" s="15" t="s">
        <v>1173</v>
      </c>
    </row>
    <row r="5" spans="1:8" x14ac:dyDescent="0.3">
      <c r="A5" s="90" t="s">
        <v>1180</v>
      </c>
      <c r="B5">
        <v>256</v>
      </c>
      <c r="C5">
        <v>15</v>
      </c>
      <c r="D5">
        <v>42</v>
      </c>
      <c r="E5">
        <v>1</v>
      </c>
      <c r="F5">
        <v>314</v>
      </c>
    </row>
    <row r="6" spans="1:8" x14ac:dyDescent="0.3">
      <c r="A6" s="90" t="s">
        <v>1181</v>
      </c>
      <c r="B6">
        <v>112</v>
      </c>
      <c r="C6">
        <v>6</v>
      </c>
      <c r="D6">
        <v>12</v>
      </c>
      <c r="E6">
        <v>1</v>
      </c>
      <c r="F6">
        <v>131</v>
      </c>
    </row>
    <row r="7" spans="1:8" x14ac:dyDescent="0.3">
      <c r="A7" s="90" t="s">
        <v>1182</v>
      </c>
      <c r="B7">
        <v>13</v>
      </c>
      <c r="F7">
        <v>13</v>
      </c>
    </row>
    <row r="8" spans="1:8" x14ac:dyDescent="0.3">
      <c r="A8" s="90" t="s">
        <v>1183</v>
      </c>
      <c r="B8">
        <v>2</v>
      </c>
      <c r="D8">
        <v>2</v>
      </c>
      <c r="F8">
        <v>4</v>
      </c>
    </row>
    <row r="9" spans="1:8" x14ac:dyDescent="0.3">
      <c r="A9" s="90" t="s">
        <v>1184</v>
      </c>
      <c r="B9">
        <v>14</v>
      </c>
      <c r="C9">
        <v>2</v>
      </c>
      <c r="D9">
        <v>3</v>
      </c>
      <c r="E9">
        <v>1</v>
      </c>
      <c r="F9">
        <v>20</v>
      </c>
    </row>
    <row r="10" spans="1:8" x14ac:dyDescent="0.3">
      <c r="A10" s="90" t="s">
        <v>1173</v>
      </c>
      <c r="B10">
        <v>397</v>
      </c>
      <c r="C10">
        <v>23</v>
      </c>
      <c r="D10">
        <v>59</v>
      </c>
      <c r="E10">
        <v>3</v>
      </c>
      <c r="F10">
        <v>482</v>
      </c>
    </row>
    <row r="13" spans="1:8" ht="43.2" x14ac:dyDescent="0.3">
      <c r="A13" s="117" t="s">
        <v>1219</v>
      </c>
      <c r="B13" s="15"/>
      <c r="C13" s="15"/>
      <c r="D13" s="15"/>
      <c r="E13" s="15"/>
      <c r="F13" s="15"/>
    </row>
    <row r="14" spans="1:8" ht="28.8" x14ac:dyDescent="0.3">
      <c r="A14" s="15"/>
      <c r="B14" s="117" t="s">
        <v>1213</v>
      </c>
      <c r="C14" s="117" t="s">
        <v>1190</v>
      </c>
      <c r="D14" s="117" t="s">
        <v>61</v>
      </c>
      <c r="E14" s="119" t="s">
        <v>1299</v>
      </c>
      <c r="G14" s="118" t="s">
        <v>1196</v>
      </c>
      <c r="H14" s="118" t="s">
        <v>1173</v>
      </c>
    </row>
    <row r="15" spans="1:8" x14ac:dyDescent="0.3">
      <c r="A15" s="107" t="s">
        <v>155</v>
      </c>
      <c r="B15">
        <v>256</v>
      </c>
      <c r="C15">
        <v>15</v>
      </c>
      <c r="D15">
        <v>42</v>
      </c>
      <c r="E15">
        <f>H15-G15</f>
        <v>313</v>
      </c>
      <c r="G15" s="113">
        <v>1</v>
      </c>
      <c r="H15" s="113">
        <v>314</v>
      </c>
    </row>
    <row r="16" spans="1:8" x14ac:dyDescent="0.3">
      <c r="B16" s="110">
        <f>B15/313</f>
        <v>0.8178913738019169</v>
      </c>
      <c r="C16" s="110">
        <f t="shared" ref="C16:D16" si="0">C15/313</f>
        <v>4.7923322683706068E-2</v>
      </c>
      <c r="D16" s="110">
        <f t="shared" si="0"/>
        <v>0.13418530351437699</v>
      </c>
      <c r="G16" s="113"/>
      <c r="H16" s="113"/>
    </row>
    <row r="17" spans="1:8" x14ac:dyDescent="0.3">
      <c r="A17" s="107" t="s">
        <v>868</v>
      </c>
      <c r="B17">
        <v>112</v>
      </c>
      <c r="C17">
        <v>6</v>
      </c>
      <c r="D17">
        <v>12</v>
      </c>
      <c r="E17">
        <f>H17-G17</f>
        <v>130</v>
      </c>
      <c r="G17" s="113">
        <v>1</v>
      </c>
      <c r="H17" s="113">
        <v>131</v>
      </c>
    </row>
    <row r="18" spans="1:8" x14ac:dyDescent="0.3">
      <c r="B18" s="110">
        <f>B17/130</f>
        <v>0.86153846153846159</v>
      </c>
      <c r="C18" s="110">
        <f t="shared" ref="C18:D18" si="1">C17/130</f>
        <v>4.6153846153846156E-2</v>
      </c>
      <c r="D18" s="110">
        <f t="shared" si="1"/>
        <v>9.2307692307692313E-2</v>
      </c>
      <c r="G18" s="113"/>
      <c r="H18" s="113"/>
    </row>
    <row r="19" spans="1:8" x14ac:dyDescent="0.3">
      <c r="A19" s="107" t="s">
        <v>1146</v>
      </c>
      <c r="B19">
        <v>13</v>
      </c>
      <c r="E19">
        <f>H19-G19</f>
        <v>13</v>
      </c>
      <c r="G19" s="113"/>
      <c r="H19" s="113">
        <v>13</v>
      </c>
    </row>
    <row r="20" spans="1:8" x14ac:dyDescent="0.3">
      <c r="A20" s="107" t="s">
        <v>101</v>
      </c>
      <c r="B20">
        <v>2</v>
      </c>
      <c r="D20">
        <v>2</v>
      </c>
      <c r="E20">
        <f>H20-G20</f>
        <v>4</v>
      </c>
      <c r="G20" s="113"/>
      <c r="H20" s="113">
        <v>4</v>
      </c>
    </row>
    <row r="21" spans="1:8" x14ac:dyDescent="0.3">
      <c r="A21" s="107" t="s">
        <v>68</v>
      </c>
      <c r="B21">
        <v>14</v>
      </c>
      <c r="C21">
        <v>2</v>
      </c>
      <c r="D21">
        <v>3</v>
      </c>
      <c r="E21">
        <f>H21-G21</f>
        <v>19</v>
      </c>
      <c r="G21" s="113">
        <v>1</v>
      </c>
      <c r="H21" s="113">
        <v>20</v>
      </c>
    </row>
    <row r="22" spans="1:8" x14ac:dyDescent="0.3">
      <c r="A22" s="92" t="s">
        <v>1173</v>
      </c>
      <c r="B22" s="92">
        <v>397</v>
      </c>
      <c r="C22" s="92">
        <v>23</v>
      </c>
      <c r="D22" s="92">
        <v>59</v>
      </c>
      <c r="E22" s="92">
        <f>H22-G22</f>
        <v>479</v>
      </c>
      <c r="G22" s="114">
        <v>3</v>
      </c>
      <c r="H22" s="114">
        <v>482</v>
      </c>
    </row>
    <row r="23" spans="1:8" x14ac:dyDescent="0.3">
      <c r="A23" s="92"/>
      <c r="B23" s="111">
        <f>B22/479</f>
        <v>0.82881002087682676</v>
      </c>
      <c r="C23" s="111">
        <f t="shared" ref="C23:D23" si="2">C22/479</f>
        <v>4.8016701461377868E-2</v>
      </c>
      <c r="D23" s="111">
        <f t="shared" si="2"/>
        <v>0.12317327766179541</v>
      </c>
      <c r="E23" s="9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3FF99-EFDE-4418-B3AB-C857573FBE38}">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122" t="s">
        <v>1221</v>
      </c>
      <c r="B3" s="122" t="s">
        <v>1174</v>
      </c>
      <c r="C3" s="15"/>
      <c r="D3" s="15"/>
      <c r="E3" s="15"/>
      <c r="F3" s="15"/>
    </row>
    <row r="4" spans="1:8" ht="43.2" x14ac:dyDescent="0.3">
      <c r="A4" s="122" t="s">
        <v>1171</v>
      </c>
      <c r="B4" s="15" t="s">
        <v>1177</v>
      </c>
      <c r="C4" s="15" t="s">
        <v>1178</v>
      </c>
      <c r="D4" s="15" t="s">
        <v>1179</v>
      </c>
      <c r="E4" s="15" t="s">
        <v>1193</v>
      </c>
      <c r="F4" s="15" t="s">
        <v>1173</v>
      </c>
    </row>
    <row r="5" spans="1:8" x14ac:dyDescent="0.3">
      <c r="A5" s="90" t="s">
        <v>1180</v>
      </c>
      <c r="B5">
        <v>273</v>
      </c>
      <c r="C5">
        <v>7</v>
      </c>
      <c r="D5">
        <v>32</v>
      </c>
      <c r="E5">
        <v>2</v>
      </c>
      <c r="F5">
        <v>314</v>
      </c>
    </row>
    <row r="6" spans="1:8" x14ac:dyDescent="0.3">
      <c r="A6" s="90" t="s">
        <v>1181</v>
      </c>
      <c r="B6">
        <v>110</v>
      </c>
      <c r="C6">
        <v>9</v>
      </c>
      <c r="D6">
        <v>10</v>
      </c>
      <c r="E6">
        <v>2</v>
      </c>
      <c r="F6">
        <v>131</v>
      </c>
    </row>
    <row r="7" spans="1:8" x14ac:dyDescent="0.3">
      <c r="A7" s="90" t="s">
        <v>1182</v>
      </c>
      <c r="B7">
        <v>11</v>
      </c>
      <c r="C7">
        <v>1</v>
      </c>
      <c r="D7">
        <v>1</v>
      </c>
      <c r="F7">
        <v>13</v>
      </c>
    </row>
    <row r="8" spans="1:8" x14ac:dyDescent="0.3">
      <c r="A8" s="90" t="s">
        <v>1183</v>
      </c>
      <c r="B8">
        <v>3</v>
      </c>
      <c r="D8">
        <v>1</v>
      </c>
      <c r="F8">
        <v>4</v>
      </c>
    </row>
    <row r="9" spans="1:8" x14ac:dyDescent="0.3">
      <c r="A9" s="90" t="s">
        <v>1184</v>
      </c>
      <c r="B9">
        <v>14</v>
      </c>
      <c r="D9">
        <v>5</v>
      </c>
      <c r="E9">
        <v>1</v>
      </c>
      <c r="F9">
        <v>20</v>
      </c>
    </row>
    <row r="10" spans="1:8" x14ac:dyDescent="0.3">
      <c r="A10" s="90" t="s">
        <v>1173</v>
      </c>
      <c r="B10">
        <v>411</v>
      </c>
      <c r="C10">
        <v>17</v>
      </c>
      <c r="D10">
        <v>49</v>
      </c>
      <c r="E10">
        <v>5</v>
      </c>
      <c r="F10">
        <v>482</v>
      </c>
    </row>
    <row r="13" spans="1:8" ht="28.8" x14ac:dyDescent="0.3">
      <c r="A13" s="117" t="s">
        <v>1221</v>
      </c>
      <c r="B13" s="15"/>
      <c r="C13" s="15"/>
      <c r="D13" s="15"/>
      <c r="E13" s="15"/>
      <c r="F13" s="15"/>
    </row>
    <row r="14" spans="1:8" ht="28.8" x14ac:dyDescent="0.3">
      <c r="A14" s="15"/>
      <c r="B14" s="117" t="s">
        <v>1189</v>
      </c>
      <c r="C14" s="117" t="s">
        <v>1190</v>
      </c>
      <c r="D14" s="117" t="s">
        <v>61</v>
      </c>
      <c r="E14" s="119" t="s">
        <v>1298</v>
      </c>
      <c r="G14" s="118" t="s">
        <v>282</v>
      </c>
      <c r="H14" s="118" t="s">
        <v>1173</v>
      </c>
    </row>
    <row r="15" spans="1:8" x14ac:dyDescent="0.3">
      <c r="A15" s="107" t="s">
        <v>155</v>
      </c>
      <c r="B15">
        <v>273</v>
      </c>
      <c r="C15">
        <v>7</v>
      </c>
      <c r="D15">
        <v>32</v>
      </c>
      <c r="E15">
        <f>H15-G15</f>
        <v>312</v>
      </c>
      <c r="G15" s="113">
        <v>2</v>
      </c>
      <c r="H15" s="113">
        <v>314</v>
      </c>
    </row>
    <row r="16" spans="1:8" x14ac:dyDescent="0.3">
      <c r="B16" s="110">
        <f>B15/312</f>
        <v>0.875</v>
      </c>
      <c r="C16" s="110">
        <f t="shared" ref="C16:D16" si="0">C15/312</f>
        <v>2.2435897435897436E-2</v>
      </c>
      <c r="D16" s="110">
        <f t="shared" si="0"/>
        <v>0.10256410256410256</v>
      </c>
      <c r="G16" s="113"/>
      <c r="H16" s="113"/>
    </row>
    <row r="17" spans="1:8" x14ac:dyDescent="0.3">
      <c r="A17" s="107" t="s">
        <v>868</v>
      </c>
      <c r="B17">
        <v>110</v>
      </c>
      <c r="C17">
        <v>9</v>
      </c>
      <c r="D17">
        <v>10</v>
      </c>
      <c r="E17">
        <f>H17-G17</f>
        <v>129</v>
      </c>
      <c r="G17" s="113">
        <v>2</v>
      </c>
      <c r="H17" s="113">
        <v>131</v>
      </c>
    </row>
    <row r="18" spans="1:8" x14ac:dyDescent="0.3">
      <c r="B18" s="110">
        <f>B17/129</f>
        <v>0.8527131782945736</v>
      </c>
      <c r="C18" s="110">
        <f t="shared" ref="C18:D18" si="1">C17/129</f>
        <v>6.9767441860465115E-2</v>
      </c>
      <c r="D18" s="110">
        <f t="shared" si="1"/>
        <v>7.7519379844961239E-2</v>
      </c>
      <c r="G18" s="113"/>
      <c r="H18" s="113"/>
    </row>
    <row r="19" spans="1:8" x14ac:dyDescent="0.3">
      <c r="A19" s="107" t="s">
        <v>1146</v>
      </c>
      <c r="B19">
        <v>11</v>
      </c>
      <c r="C19">
        <v>1</v>
      </c>
      <c r="D19">
        <v>1</v>
      </c>
      <c r="E19">
        <f>H19-G19</f>
        <v>13</v>
      </c>
      <c r="G19" s="113"/>
      <c r="H19" s="113">
        <v>13</v>
      </c>
    </row>
    <row r="20" spans="1:8" x14ac:dyDescent="0.3">
      <c r="A20" s="107" t="s">
        <v>101</v>
      </c>
      <c r="B20">
        <v>3</v>
      </c>
      <c r="D20">
        <v>1</v>
      </c>
      <c r="E20">
        <f>H20-G20</f>
        <v>4</v>
      </c>
      <c r="G20" s="113"/>
      <c r="H20" s="113">
        <v>4</v>
      </c>
    </row>
    <row r="21" spans="1:8" x14ac:dyDescent="0.3">
      <c r="A21" s="107" t="s">
        <v>68</v>
      </c>
      <c r="B21">
        <v>14</v>
      </c>
      <c r="D21">
        <v>5</v>
      </c>
      <c r="E21">
        <f>H21-G21</f>
        <v>19</v>
      </c>
      <c r="G21" s="113">
        <v>1</v>
      </c>
      <c r="H21" s="113">
        <v>20</v>
      </c>
    </row>
    <row r="22" spans="1:8" x14ac:dyDescent="0.3">
      <c r="A22" s="92" t="s">
        <v>1173</v>
      </c>
      <c r="B22" s="92">
        <v>411</v>
      </c>
      <c r="C22" s="92">
        <v>17</v>
      </c>
      <c r="D22" s="92">
        <v>49</v>
      </c>
      <c r="E22" s="92">
        <f>H22-G22</f>
        <v>477</v>
      </c>
      <c r="G22" s="114">
        <v>5</v>
      </c>
      <c r="H22" s="114">
        <v>482</v>
      </c>
    </row>
    <row r="23" spans="1:8" x14ac:dyDescent="0.3">
      <c r="A23" s="92"/>
      <c r="B23" s="111">
        <f>B22/477</f>
        <v>0.86163522012578619</v>
      </c>
      <c r="C23" s="111">
        <f t="shared" ref="C23:D23" si="2">C22/477</f>
        <v>3.5639412997903561E-2</v>
      </c>
      <c r="D23" s="111">
        <f t="shared" si="2"/>
        <v>0.10272536687631027</v>
      </c>
      <c r="G23" s="92"/>
      <c r="H23" s="92"/>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2AF3A-142E-478E-8FF4-D7E576DF96E5}">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122" t="s">
        <v>1222</v>
      </c>
      <c r="B3" s="122" t="s">
        <v>1174</v>
      </c>
      <c r="C3" s="15"/>
      <c r="D3" s="15"/>
      <c r="E3" s="15"/>
      <c r="F3" s="15"/>
    </row>
    <row r="4" spans="1:8" ht="43.2" x14ac:dyDescent="0.3">
      <c r="A4" s="122" t="s">
        <v>1171</v>
      </c>
      <c r="B4" s="15" t="s">
        <v>1177</v>
      </c>
      <c r="C4" s="15" t="s">
        <v>1178</v>
      </c>
      <c r="D4" s="15" t="s">
        <v>1179</v>
      </c>
      <c r="E4" s="15" t="s">
        <v>1193</v>
      </c>
      <c r="F4" s="15" t="s">
        <v>1173</v>
      </c>
    </row>
    <row r="5" spans="1:8" x14ac:dyDescent="0.3">
      <c r="A5" s="90" t="s">
        <v>1180</v>
      </c>
      <c r="B5">
        <v>258</v>
      </c>
      <c r="C5">
        <v>14</v>
      </c>
      <c r="D5">
        <v>39</v>
      </c>
      <c r="E5">
        <v>3</v>
      </c>
      <c r="F5">
        <v>314</v>
      </c>
    </row>
    <row r="6" spans="1:8" x14ac:dyDescent="0.3">
      <c r="A6" s="90" t="s">
        <v>1181</v>
      </c>
      <c r="B6">
        <v>106</v>
      </c>
      <c r="C6">
        <v>9</v>
      </c>
      <c r="D6">
        <v>15</v>
      </c>
      <c r="E6">
        <v>1</v>
      </c>
      <c r="F6">
        <v>131</v>
      </c>
    </row>
    <row r="7" spans="1:8" x14ac:dyDescent="0.3">
      <c r="A7" s="90" t="s">
        <v>1182</v>
      </c>
      <c r="B7">
        <v>11</v>
      </c>
      <c r="C7">
        <v>1</v>
      </c>
      <c r="E7">
        <v>1</v>
      </c>
      <c r="F7">
        <v>13</v>
      </c>
    </row>
    <row r="8" spans="1:8" x14ac:dyDescent="0.3">
      <c r="A8" s="90" t="s">
        <v>1183</v>
      </c>
      <c r="B8">
        <v>2</v>
      </c>
      <c r="C8">
        <v>1</v>
      </c>
      <c r="D8">
        <v>1</v>
      </c>
      <c r="F8">
        <v>4</v>
      </c>
    </row>
    <row r="9" spans="1:8" x14ac:dyDescent="0.3">
      <c r="A9" s="90" t="s">
        <v>1184</v>
      </c>
      <c r="B9">
        <v>12</v>
      </c>
      <c r="C9">
        <v>3</v>
      </c>
      <c r="D9">
        <v>3</v>
      </c>
      <c r="E9">
        <v>2</v>
      </c>
      <c r="F9">
        <v>20</v>
      </c>
    </row>
    <row r="10" spans="1:8" x14ac:dyDescent="0.3">
      <c r="A10" s="90" t="s">
        <v>1173</v>
      </c>
      <c r="B10">
        <v>389</v>
      </c>
      <c r="C10">
        <v>28</v>
      </c>
      <c r="D10">
        <v>58</v>
      </c>
      <c r="E10">
        <v>7</v>
      </c>
      <c r="F10">
        <v>482</v>
      </c>
    </row>
    <row r="13" spans="1:8" ht="28.8" x14ac:dyDescent="0.3">
      <c r="A13" s="117" t="s">
        <v>1222</v>
      </c>
      <c r="B13" s="15"/>
      <c r="C13" s="15"/>
      <c r="D13" s="15"/>
    </row>
    <row r="14" spans="1:8" ht="28.8" x14ac:dyDescent="0.3">
      <c r="A14" s="15"/>
      <c r="B14" s="117" t="s">
        <v>1189</v>
      </c>
      <c r="C14" s="117" t="s">
        <v>1190</v>
      </c>
      <c r="D14" s="117" t="s">
        <v>61</v>
      </c>
      <c r="E14" s="119" t="s">
        <v>1298</v>
      </c>
      <c r="G14" s="113" t="s">
        <v>282</v>
      </c>
      <c r="H14" s="113" t="s">
        <v>1173</v>
      </c>
    </row>
    <row r="15" spans="1:8" x14ac:dyDescent="0.3">
      <c r="A15" s="107" t="s">
        <v>155</v>
      </c>
      <c r="B15">
        <v>258</v>
      </c>
      <c r="C15">
        <v>14</v>
      </c>
      <c r="D15">
        <v>39</v>
      </c>
      <c r="E15">
        <f>H15-G15</f>
        <v>311</v>
      </c>
      <c r="G15" s="113">
        <v>3</v>
      </c>
      <c r="H15" s="113">
        <v>314</v>
      </c>
    </row>
    <row r="16" spans="1:8" x14ac:dyDescent="0.3">
      <c r="B16" s="110">
        <f>B15/311</f>
        <v>0.82958199356913187</v>
      </c>
      <c r="C16" s="110">
        <f t="shared" ref="C16:D16" si="0">C15/311</f>
        <v>4.5016077170418008E-2</v>
      </c>
      <c r="D16" s="110">
        <f t="shared" si="0"/>
        <v>0.12540192926045016</v>
      </c>
      <c r="G16" s="113"/>
      <c r="H16" s="113"/>
    </row>
    <row r="17" spans="1:8" x14ac:dyDescent="0.3">
      <c r="A17" s="107" t="s">
        <v>868</v>
      </c>
      <c r="B17">
        <v>106</v>
      </c>
      <c r="C17">
        <v>9</v>
      </c>
      <c r="D17">
        <v>15</v>
      </c>
      <c r="E17">
        <f>H17-G17</f>
        <v>130</v>
      </c>
      <c r="G17" s="113">
        <v>1</v>
      </c>
      <c r="H17" s="113">
        <v>131</v>
      </c>
    </row>
    <row r="18" spans="1:8" x14ac:dyDescent="0.3">
      <c r="B18" s="110">
        <f>B17/130</f>
        <v>0.81538461538461537</v>
      </c>
      <c r="C18" s="110">
        <f t="shared" ref="C18:D18" si="1">C17/130</f>
        <v>6.9230769230769235E-2</v>
      </c>
      <c r="D18" s="110">
        <f t="shared" si="1"/>
        <v>0.11538461538461539</v>
      </c>
      <c r="G18" s="113"/>
      <c r="H18" s="113"/>
    </row>
    <row r="19" spans="1:8" x14ac:dyDescent="0.3">
      <c r="A19" s="107" t="s">
        <v>1146</v>
      </c>
      <c r="B19">
        <v>11</v>
      </c>
      <c r="C19">
        <v>1</v>
      </c>
      <c r="E19">
        <f>H19-G19</f>
        <v>12</v>
      </c>
      <c r="G19" s="113">
        <v>1</v>
      </c>
      <c r="H19" s="113">
        <v>13</v>
      </c>
    </row>
    <row r="20" spans="1:8" x14ac:dyDescent="0.3">
      <c r="A20" s="107" t="s">
        <v>101</v>
      </c>
      <c r="B20">
        <v>2</v>
      </c>
      <c r="C20">
        <v>1</v>
      </c>
      <c r="D20">
        <v>1</v>
      </c>
      <c r="E20">
        <f>H20-G20</f>
        <v>4</v>
      </c>
      <c r="G20" s="113"/>
      <c r="H20" s="113">
        <v>4</v>
      </c>
    </row>
    <row r="21" spans="1:8" x14ac:dyDescent="0.3">
      <c r="A21" s="107" t="s">
        <v>68</v>
      </c>
      <c r="B21">
        <v>12</v>
      </c>
      <c r="C21">
        <v>3</v>
      </c>
      <c r="D21">
        <v>3</v>
      </c>
      <c r="E21">
        <f>H21-G21</f>
        <v>18</v>
      </c>
      <c r="G21" s="113">
        <v>2</v>
      </c>
      <c r="H21" s="113">
        <v>20</v>
      </c>
    </row>
    <row r="22" spans="1:8" x14ac:dyDescent="0.3">
      <c r="A22" s="92" t="s">
        <v>1173</v>
      </c>
      <c r="B22" s="92">
        <v>389</v>
      </c>
      <c r="C22" s="92">
        <v>28</v>
      </c>
      <c r="D22" s="92">
        <v>58</v>
      </c>
      <c r="E22" s="92">
        <f>H22-G22</f>
        <v>475</v>
      </c>
      <c r="G22" s="114">
        <v>7</v>
      </c>
      <c r="H22" s="114">
        <v>482</v>
      </c>
    </row>
    <row r="23" spans="1:8" x14ac:dyDescent="0.3">
      <c r="A23" s="92"/>
      <c r="B23" s="111">
        <f>B22/475</f>
        <v>0.81894736842105265</v>
      </c>
      <c r="C23" s="111">
        <f t="shared" ref="C23:D23" si="2">C22/475</f>
        <v>5.894736842105263E-2</v>
      </c>
      <c r="D23" s="111">
        <f t="shared" si="2"/>
        <v>0.12210526315789473</v>
      </c>
      <c r="E23" s="92"/>
      <c r="F23" s="9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A4B72-F463-4B64-ACE9-5FCA0CAF62FB}">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122" t="s">
        <v>1225</v>
      </c>
      <c r="B3" s="122" t="s">
        <v>1174</v>
      </c>
      <c r="C3" s="15"/>
      <c r="D3" s="15"/>
      <c r="E3" s="15"/>
      <c r="F3" s="15"/>
    </row>
    <row r="4" spans="1:8" ht="43.2" x14ac:dyDescent="0.3">
      <c r="A4" s="122" t="s">
        <v>1171</v>
      </c>
      <c r="B4" s="15" t="s">
        <v>1177</v>
      </c>
      <c r="C4" s="15" t="s">
        <v>1178</v>
      </c>
      <c r="D4" s="15" t="s">
        <v>1179</v>
      </c>
      <c r="E4" s="15" t="s">
        <v>1193</v>
      </c>
      <c r="F4" s="15" t="s">
        <v>1173</v>
      </c>
    </row>
    <row r="5" spans="1:8" x14ac:dyDescent="0.3">
      <c r="A5" s="90" t="s">
        <v>1180</v>
      </c>
      <c r="B5">
        <v>246</v>
      </c>
      <c r="C5">
        <v>14</v>
      </c>
      <c r="D5">
        <v>50</v>
      </c>
      <c r="E5">
        <v>4</v>
      </c>
      <c r="F5">
        <v>314</v>
      </c>
    </row>
    <row r="6" spans="1:8" x14ac:dyDescent="0.3">
      <c r="A6" s="90" t="s">
        <v>1181</v>
      </c>
      <c r="B6">
        <v>103</v>
      </c>
      <c r="C6">
        <v>14</v>
      </c>
      <c r="D6">
        <v>14</v>
      </c>
      <c r="F6">
        <v>131</v>
      </c>
    </row>
    <row r="7" spans="1:8" x14ac:dyDescent="0.3">
      <c r="A7" s="90" t="s">
        <v>1182</v>
      </c>
      <c r="B7">
        <v>10</v>
      </c>
      <c r="C7">
        <v>2</v>
      </c>
      <c r="D7">
        <v>1</v>
      </c>
      <c r="F7">
        <v>13</v>
      </c>
    </row>
    <row r="8" spans="1:8" x14ac:dyDescent="0.3">
      <c r="A8" s="90" t="s">
        <v>1183</v>
      </c>
      <c r="B8">
        <v>2</v>
      </c>
      <c r="C8">
        <v>1</v>
      </c>
      <c r="D8">
        <v>1</v>
      </c>
      <c r="F8">
        <v>4</v>
      </c>
    </row>
    <row r="9" spans="1:8" x14ac:dyDescent="0.3">
      <c r="A9" s="90" t="s">
        <v>1184</v>
      </c>
      <c r="B9">
        <v>14</v>
      </c>
      <c r="C9">
        <v>2</v>
      </c>
      <c r="D9">
        <v>3</v>
      </c>
      <c r="E9">
        <v>1</v>
      </c>
      <c r="F9">
        <v>20</v>
      </c>
    </row>
    <row r="10" spans="1:8" x14ac:dyDescent="0.3">
      <c r="A10" s="90" t="s">
        <v>1173</v>
      </c>
      <c r="B10">
        <v>375</v>
      </c>
      <c r="C10">
        <v>33</v>
      </c>
      <c r="D10">
        <v>69</v>
      </c>
      <c r="E10">
        <v>5</v>
      </c>
      <c r="F10">
        <v>482</v>
      </c>
    </row>
    <row r="13" spans="1:8" ht="28.8" x14ac:dyDescent="0.3">
      <c r="A13" s="117" t="s">
        <v>1225</v>
      </c>
      <c r="B13" s="15"/>
      <c r="C13" s="15"/>
      <c r="D13" s="15"/>
      <c r="E13" s="15"/>
      <c r="F13" s="15"/>
    </row>
    <row r="14" spans="1:8" ht="28.8" x14ac:dyDescent="0.3">
      <c r="A14" s="15"/>
      <c r="B14" s="117" t="s">
        <v>1189</v>
      </c>
      <c r="C14" s="117" t="s">
        <v>1190</v>
      </c>
      <c r="D14" s="117" t="s">
        <v>1191</v>
      </c>
      <c r="E14" s="119" t="s">
        <v>1299</v>
      </c>
      <c r="G14" s="118" t="s">
        <v>1196</v>
      </c>
      <c r="H14" s="118" t="s">
        <v>1173</v>
      </c>
    </row>
    <row r="15" spans="1:8" x14ac:dyDescent="0.3">
      <c r="A15" s="107" t="s">
        <v>155</v>
      </c>
      <c r="B15">
        <v>246</v>
      </c>
      <c r="C15">
        <v>14</v>
      </c>
      <c r="D15">
        <v>50</v>
      </c>
      <c r="E15">
        <f>H15-G15</f>
        <v>310</v>
      </c>
      <c r="G15" s="113">
        <v>4</v>
      </c>
      <c r="H15" s="113">
        <v>314</v>
      </c>
    </row>
    <row r="16" spans="1:8" x14ac:dyDescent="0.3">
      <c r="B16" s="110">
        <f>B15/310</f>
        <v>0.79354838709677422</v>
      </c>
      <c r="C16" s="110">
        <f t="shared" ref="C16:D16" si="0">C15/310</f>
        <v>4.5161290322580643E-2</v>
      </c>
      <c r="D16" s="110">
        <f t="shared" si="0"/>
        <v>0.16129032258064516</v>
      </c>
      <c r="G16" s="113"/>
      <c r="H16" s="113"/>
    </row>
    <row r="17" spans="1:8" x14ac:dyDescent="0.3">
      <c r="A17" s="107" t="s">
        <v>868</v>
      </c>
      <c r="B17">
        <v>103</v>
      </c>
      <c r="C17">
        <v>14</v>
      </c>
      <c r="D17">
        <v>14</v>
      </c>
      <c r="E17">
        <f>H17-G17</f>
        <v>131</v>
      </c>
      <c r="G17" s="113"/>
      <c r="H17" s="113">
        <v>131</v>
      </c>
    </row>
    <row r="18" spans="1:8" x14ac:dyDescent="0.3">
      <c r="B18" s="110">
        <f>B17/131</f>
        <v>0.7862595419847328</v>
      </c>
      <c r="C18" s="110">
        <f t="shared" ref="C18:D18" si="1">C17/131</f>
        <v>0.10687022900763359</v>
      </c>
      <c r="D18" s="110">
        <f t="shared" si="1"/>
        <v>0.10687022900763359</v>
      </c>
      <c r="G18" s="113"/>
      <c r="H18" s="113"/>
    </row>
    <row r="19" spans="1:8" x14ac:dyDescent="0.3">
      <c r="A19" s="107" t="s">
        <v>1146</v>
      </c>
      <c r="B19">
        <v>10</v>
      </c>
      <c r="C19">
        <v>2</v>
      </c>
      <c r="D19">
        <v>1</v>
      </c>
      <c r="E19">
        <f>H19-G19</f>
        <v>13</v>
      </c>
      <c r="G19" s="113"/>
      <c r="H19" s="113">
        <v>13</v>
      </c>
    </row>
    <row r="20" spans="1:8" x14ac:dyDescent="0.3">
      <c r="A20" s="107" t="s">
        <v>101</v>
      </c>
      <c r="B20">
        <v>2</v>
      </c>
      <c r="C20">
        <v>1</v>
      </c>
      <c r="D20">
        <v>1</v>
      </c>
      <c r="E20">
        <f>H20-G20</f>
        <v>4</v>
      </c>
      <c r="G20" s="113"/>
      <c r="H20" s="113">
        <v>4</v>
      </c>
    </row>
    <row r="21" spans="1:8" x14ac:dyDescent="0.3">
      <c r="A21" s="107" t="s">
        <v>68</v>
      </c>
      <c r="B21">
        <v>14</v>
      </c>
      <c r="C21">
        <v>2</v>
      </c>
      <c r="D21">
        <v>3</v>
      </c>
      <c r="E21">
        <f>H21-G21</f>
        <v>19</v>
      </c>
      <c r="G21" s="113">
        <v>1</v>
      </c>
      <c r="H21" s="113">
        <v>20</v>
      </c>
    </row>
    <row r="22" spans="1:8" x14ac:dyDescent="0.3">
      <c r="A22" s="92" t="s">
        <v>1173</v>
      </c>
      <c r="B22" s="92">
        <v>375</v>
      </c>
      <c r="C22" s="92">
        <v>33</v>
      </c>
      <c r="D22" s="92">
        <v>69</v>
      </c>
      <c r="E22" s="92">
        <f>H22-G22</f>
        <v>477</v>
      </c>
      <c r="G22" s="114">
        <v>5</v>
      </c>
      <c r="H22" s="114">
        <v>482</v>
      </c>
    </row>
    <row r="23" spans="1:8" x14ac:dyDescent="0.3">
      <c r="A23" s="92"/>
      <c r="B23" s="111">
        <f>B22/477</f>
        <v>0.78616352201257866</v>
      </c>
      <c r="C23" s="111">
        <f t="shared" ref="C23:D23" si="2">C22/477</f>
        <v>6.9182389937106917E-2</v>
      </c>
      <c r="D23" s="111">
        <f t="shared" si="2"/>
        <v>0.14465408805031446</v>
      </c>
      <c r="E23" s="9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0265-81BA-4923-BDF3-346F1D25BA66}">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122" t="s">
        <v>1227</v>
      </c>
      <c r="B3" s="122" t="s">
        <v>1174</v>
      </c>
      <c r="C3" s="15"/>
      <c r="D3" s="15"/>
      <c r="E3" s="15"/>
      <c r="F3" s="15"/>
    </row>
    <row r="4" spans="1:8" ht="43.2" x14ac:dyDescent="0.3">
      <c r="A4" s="122" t="s">
        <v>1171</v>
      </c>
      <c r="B4" s="15" t="s">
        <v>1177</v>
      </c>
      <c r="C4" s="15" t="s">
        <v>1178</v>
      </c>
      <c r="D4" s="15" t="s">
        <v>1179</v>
      </c>
      <c r="E4" s="15" t="s">
        <v>1193</v>
      </c>
      <c r="F4" s="15" t="s">
        <v>1173</v>
      </c>
    </row>
    <row r="5" spans="1:8" x14ac:dyDescent="0.3">
      <c r="A5" s="90" t="s">
        <v>1180</v>
      </c>
      <c r="B5">
        <v>271</v>
      </c>
      <c r="C5">
        <v>12</v>
      </c>
      <c r="D5">
        <v>26</v>
      </c>
      <c r="E5">
        <v>5</v>
      </c>
      <c r="F5">
        <v>314</v>
      </c>
    </row>
    <row r="6" spans="1:8" x14ac:dyDescent="0.3">
      <c r="A6" s="90" t="s">
        <v>1181</v>
      </c>
      <c r="B6">
        <v>119</v>
      </c>
      <c r="C6">
        <v>3</v>
      </c>
      <c r="D6">
        <v>9</v>
      </c>
      <c r="F6">
        <v>131</v>
      </c>
    </row>
    <row r="7" spans="1:8" x14ac:dyDescent="0.3">
      <c r="A7" s="90" t="s">
        <v>1182</v>
      </c>
      <c r="B7">
        <v>11</v>
      </c>
      <c r="C7">
        <v>1</v>
      </c>
      <c r="D7">
        <v>1</v>
      </c>
      <c r="F7">
        <v>13</v>
      </c>
    </row>
    <row r="8" spans="1:8" x14ac:dyDescent="0.3">
      <c r="A8" s="90" t="s">
        <v>1183</v>
      </c>
      <c r="B8">
        <v>4</v>
      </c>
      <c r="F8">
        <v>4</v>
      </c>
    </row>
    <row r="9" spans="1:8" x14ac:dyDescent="0.3">
      <c r="A9" s="90" t="s">
        <v>1184</v>
      </c>
      <c r="B9">
        <v>14</v>
      </c>
      <c r="C9">
        <v>1</v>
      </c>
      <c r="D9">
        <v>3</v>
      </c>
      <c r="E9">
        <v>2</v>
      </c>
      <c r="F9">
        <v>20</v>
      </c>
    </row>
    <row r="10" spans="1:8" x14ac:dyDescent="0.3">
      <c r="A10" s="90" t="s">
        <v>1173</v>
      </c>
      <c r="B10">
        <v>419</v>
      </c>
      <c r="C10">
        <v>17</v>
      </c>
      <c r="D10">
        <v>39</v>
      </c>
      <c r="E10">
        <v>7</v>
      </c>
      <c r="F10">
        <v>482</v>
      </c>
    </row>
    <row r="13" spans="1:8" x14ac:dyDescent="0.3">
      <c r="A13" s="117" t="s">
        <v>1227</v>
      </c>
      <c r="B13" s="15"/>
      <c r="C13" s="15"/>
      <c r="D13" s="15"/>
      <c r="E13" s="15"/>
      <c r="F13" s="15"/>
    </row>
    <row r="14" spans="1:8" ht="28.8" x14ac:dyDescent="0.3">
      <c r="A14" s="15"/>
      <c r="B14" s="117" t="s">
        <v>1189</v>
      </c>
      <c r="C14" s="117" t="s">
        <v>1190</v>
      </c>
      <c r="D14" s="117" t="s">
        <v>1191</v>
      </c>
      <c r="E14" s="119" t="s">
        <v>1298</v>
      </c>
      <c r="G14" s="118" t="s">
        <v>282</v>
      </c>
      <c r="H14" s="118" t="s">
        <v>1173</v>
      </c>
    </row>
    <row r="15" spans="1:8" x14ac:dyDescent="0.3">
      <c r="A15" s="107" t="s">
        <v>155</v>
      </c>
      <c r="B15">
        <v>271</v>
      </c>
      <c r="C15">
        <v>12</v>
      </c>
      <c r="D15">
        <v>26</v>
      </c>
      <c r="E15">
        <f>H15-G15</f>
        <v>309</v>
      </c>
      <c r="G15" s="113">
        <v>5</v>
      </c>
      <c r="H15" s="113">
        <v>314</v>
      </c>
    </row>
    <row r="16" spans="1:8" x14ac:dyDescent="0.3">
      <c r="B16" s="110">
        <f>B15/309</f>
        <v>0.87702265372168287</v>
      </c>
      <c r="C16" s="110">
        <f t="shared" ref="C16:D16" si="0">C15/309</f>
        <v>3.8834951456310676E-2</v>
      </c>
      <c r="D16" s="110">
        <f t="shared" si="0"/>
        <v>8.4142394822006472E-2</v>
      </c>
      <c r="G16" s="113"/>
      <c r="H16" s="113"/>
    </row>
    <row r="17" spans="1:8" x14ac:dyDescent="0.3">
      <c r="A17" s="107" t="s">
        <v>868</v>
      </c>
      <c r="B17">
        <v>119</v>
      </c>
      <c r="C17">
        <v>3</v>
      </c>
      <c r="D17">
        <v>9</v>
      </c>
      <c r="E17">
        <f>H17-G17</f>
        <v>131</v>
      </c>
      <c r="G17" s="113"/>
      <c r="H17" s="113">
        <v>131</v>
      </c>
    </row>
    <row r="18" spans="1:8" x14ac:dyDescent="0.3">
      <c r="B18" s="110">
        <f>B17/131</f>
        <v>0.90839694656488545</v>
      </c>
      <c r="C18" s="110">
        <f t="shared" ref="C18:D18" si="1">C17/131</f>
        <v>2.2900763358778626E-2</v>
      </c>
      <c r="D18" s="110">
        <f t="shared" si="1"/>
        <v>6.8702290076335881E-2</v>
      </c>
      <c r="G18" s="113"/>
      <c r="H18" s="113"/>
    </row>
    <row r="19" spans="1:8" x14ac:dyDescent="0.3">
      <c r="A19" s="107" t="s">
        <v>1146</v>
      </c>
      <c r="B19">
        <v>11</v>
      </c>
      <c r="C19">
        <v>1</v>
      </c>
      <c r="D19">
        <v>1</v>
      </c>
      <c r="E19">
        <f>H19-G19</f>
        <v>13</v>
      </c>
      <c r="G19" s="113"/>
      <c r="H19" s="113">
        <v>13</v>
      </c>
    </row>
    <row r="20" spans="1:8" x14ac:dyDescent="0.3">
      <c r="A20" s="107" t="s">
        <v>101</v>
      </c>
      <c r="B20">
        <v>4</v>
      </c>
      <c r="E20">
        <f>H20-G20</f>
        <v>4</v>
      </c>
      <c r="G20" s="113"/>
      <c r="H20" s="113">
        <v>4</v>
      </c>
    </row>
    <row r="21" spans="1:8" x14ac:dyDescent="0.3">
      <c r="A21" s="107" t="s">
        <v>68</v>
      </c>
      <c r="B21">
        <v>14</v>
      </c>
      <c r="C21">
        <v>1</v>
      </c>
      <c r="D21">
        <v>3</v>
      </c>
      <c r="E21">
        <f>H21-G21</f>
        <v>18</v>
      </c>
      <c r="G21" s="113">
        <v>2</v>
      </c>
      <c r="H21" s="113">
        <v>20</v>
      </c>
    </row>
    <row r="22" spans="1:8" x14ac:dyDescent="0.3">
      <c r="A22" s="92" t="s">
        <v>1173</v>
      </c>
      <c r="B22" s="92">
        <v>419</v>
      </c>
      <c r="C22" s="92">
        <v>17</v>
      </c>
      <c r="D22" s="92">
        <v>39</v>
      </c>
      <c r="E22" s="92">
        <f>H22-G22</f>
        <v>475</v>
      </c>
      <c r="G22" s="114">
        <v>7</v>
      </c>
      <c r="H22" s="114">
        <v>482</v>
      </c>
    </row>
    <row r="23" spans="1:8" x14ac:dyDescent="0.3">
      <c r="A23" s="92"/>
      <c r="B23" s="111">
        <f>B22/475</f>
        <v>0.88210526315789473</v>
      </c>
      <c r="C23" s="111">
        <f t="shared" ref="C23:D23" si="2">C22/475</f>
        <v>3.5789473684210524E-2</v>
      </c>
      <c r="D23" s="111">
        <f t="shared" si="2"/>
        <v>8.2105263157894737E-2</v>
      </c>
      <c r="E23" s="9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A4FA2-4C0A-4741-BC96-F5DBDA1C5649}">
  <dimension ref="A2:D6"/>
  <sheetViews>
    <sheetView workbookViewId="0">
      <selection activeCell="H19" sqref="H19"/>
    </sheetView>
  </sheetViews>
  <sheetFormatPr defaultRowHeight="14.4" x14ac:dyDescent="0.3"/>
  <cols>
    <col min="1" max="1" width="50.6640625" customWidth="1"/>
  </cols>
  <sheetData>
    <row r="2" spans="1:4" x14ac:dyDescent="0.3">
      <c r="B2" t="s">
        <v>60</v>
      </c>
      <c r="C2" t="s">
        <v>59</v>
      </c>
      <c r="D2" t="s">
        <v>90</v>
      </c>
    </row>
    <row r="3" spans="1:4" x14ac:dyDescent="0.3">
      <c r="A3" s="108" t="s">
        <v>1281</v>
      </c>
      <c r="B3" s="91">
        <v>0.41249999999999998</v>
      </c>
      <c r="C3" s="91">
        <v>0.28749999999999998</v>
      </c>
      <c r="D3" s="91">
        <v>0.3</v>
      </c>
    </row>
    <row r="4" spans="1:4" x14ac:dyDescent="0.3">
      <c r="A4" s="108" t="s">
        <v>1284</v>
      </c>
      <c r="B4" s="91">
        <v>0.52310924369747902</v>
      </c>
      <c r="C4" s="91">
        <v>0.17016806722689076</v>
      </c>
      <c r="D4" s="91">
        <v>0.30672268907563027</v>
      </c>
    </row>
    <row r="5" spans="1:4" x14ac:dyDescent="0.3">
      <c r="A5" s="108" t="s">
        <v>1282</v>
      </c>
      <c r="B5" s="91">
        <v>0.66526315789473689</v>
      </c>
      <c r="C5" s="91">
        <v>0.15157894736842106</v>
      </c>
      <c r="D5" s="91">
        <v>0.1831578947368421</v>
      </c>
    </row>
    <row r="6" spans="1:4" x14ac:dyDescent="0.3">
      <c r="A6" s="108" t="s">
        <v>1283</v>
      </c>
      <c r="B6" s="91">
        <v>0.82315789473684209</v>
      </c>
      <c r="C6" s="91">
        <v>5.2631578947368418E-2</v>
      </c>
      <c r="D6" s="91">
        <v>0.12421052631578948</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E4E94-E513-4F36-A013-00D2ABBA08AF}">
  <dimension ref="A3:H23"/>
  <sheetViews>
    <sheetView topLeftCell="A12" workbookViewId="0">
      <selection activeCell="A13" sqref="A13"/>
    </sheetView>
  </sheetViews>
  <sheetFormatPr defaultRowHeight="14.4" x14ac:dyDescent="0.3"/>
  <cols>
    <col min="1" max="1" width="50.6640625" customWidth="1"/>
    <col min="2" max="9" width="10.6640625" customWidth="1"/>
  </cols>
  <sheetData>
    <row r="3" spans="1:8" ht="43.2" x14ac:dyDescent="0.3">
      <c r="A3" s="122" t="s">
        <v>1238</v>
      </c>
      <c r="B3" s="122" t="s">
        <v>1174</v>
      </c>
      <c r="C3" s="15"/>
      <c r="D3" s="15"/>
      <c r="E3" s="15"/>
      <c r="F3" s="15"/>
    </row>
    <row r="4" spans="1:8" ht="28.8" x14ac:dyDescent="0.3">
      <c r="A4" s="122" t="s">
        <v>1171</v>
      </c>
      <c r="B4" s="15" t="s">
        <v>1229</v>
      </c>
      <c r="C4" s="15" t="s">
        <v>1230</v>
      </c>
      <c r="D4" s="15" t="s">
        <v>1231</v>
      </c>
      <c r="E4" s="15" t="s">
        <v>1232</v>
      </c>
      <c r="F4" s="15" t="s">
        <v>1173</v>
      </c>
    </row>
    <row r="5" spans="1:8" x14ac:dyDescent="0.3">
      <c r="A5" s="90" t="s">
        <v>1180</v>
      </c>
      <c r="B5">
        <v>252</v>
      </c>
      <c r="C5">
        <v>18</v>
      </c>
      <c r="D5">
        <v>38</v>
      </c>
      <c r="E5">
        <v>6</v>
      </c>
      <c r="F5">
        <v>314</v>
      </c>
    </row>
    <row r="6" spans="1:8" x14ac:dyDescent="0.3">
      <c r="A6" s="90" t="s">
        <v>1181</v>
      </c>
      <c r="B6">
        <v>110</v>
      </c>
      <c r="C6">
        <v>5</v>
      </c>
      <c r="D6">
        <v>15</v>
      </c>
      <c r="E6">
        <v>1</v>
      </c>
      <c r="F6">
        <v>131</v>
      </c>
    </row>
    <row r="7" spans="1:8" x14ac:dyDescent="0.3">
      <c r="A7" s="90" t="s">
        <v>1182</v>
      </c>
      <c r="B7">
        <v>11</v>
      </c>
      <c r="D7">
        <v>2</v>
      </c>
      <c r="F7">
        <v>13</v>
      </c>
    </row>
    <row r="8" spans="1:8" x14ac:dyDescent="0.3">
      <c r="A8" s="90" t="s">
        <v>1183</v>
      </c>
      <c r="B8">
        <v>4</v>
      </c>
      <c r="F8">
        <v>4</v>
      </c>
    </row>
    <row r="9" spans="1:8" x14ac:dyDescent="0.3">
      <c r="A9" s="90" t="s">
        <v>1184</v>
      </c>
      <c r="B9">
        <v>14</v>
      </c>
      <c r="C9">
        <v>2</v>
      </c>
      <c r="D9">
        <v>4</v>
      </c>
      <c r="F9">
        <v>20</v>
      </c>
    </row>
    <row r="10" spans="1:8" x14ac:dyDescent="0.3">
      <c r="A10" s="90" t="s">
        <v>1173</v>
      </c>
      <c r="B10">
        <v>391</v>
      </c>
      <c r="C10">
        <v>25</v>
      </c>
      <c r="D10">
        <v>59</v>
      </c>
      <c r="E10">
        <v>7</v>
      </c>
      <c r="F10">
        <v>482</v>
      </c>
    </row>
    <row r="13" spans="1:8" ht="43.2" x14ac:dyDescent="0.3">
      <c r="A13" s="119" t="s">
        <v>1238</v>
      </c>
      <c r="B13" s="15"/>
      <c r="C13" s="15"/>
      <c r="D13" s="15"/>
      <c r="E13" s="15"/>
    </row>
    <row r="14" spans="1:8" ht="28.8" x14ac:dyDescent="0.3">
      <c r="A14" s="15"/>
      <c r="B14" s="119" t="s">
        <v>60</v>
      </c>
      <c r="C14" s="119" t="s">
        <v>59</v>
      </c>
      <c r="D14" s="119" t="s">
        <v>90</v>
      </c>
      <c r="E14" s="119" t="s">
        <v>1298</v>
      </c>
      <c r="G14" s="118" t="s">
        <v>1232</v>
      </c>
      <c r="H14" s="118" t="s">
        <v>1173</v>
      </c>
    </row>
    <row r="15" spans="1:8" x14ac:dyDescent="0.3">
      <c r="A15" s="107" t="s">
        <v>155</v>
      </c>
      <c r="B15">
        <v>252</v>
      </c>
      <c r="C15">
        <v>18</v>
      </c>
      <c r="D15">
        <v>38</v>
      </c>
      <c r="E15">
        <f>H15-G15</f>
        <v>308</v>
      </c>
      <c r="G15" s="113">
        <v>6</v>
      </c>
      <c r="H15" s="113">
        <v>314</v>
      </c>
    </row>
    <row r="16" spans="1:8" x14ac:dyDescent="0.3">
      <c r="B16" s="110">
        <f>B15/308</f>
        <v>0.81818181818181823</v>
      </c>
      <c r="C16" s="110">
        <f t="shared" ref="C16:D16" si="0">C15/308</f>
        <v>5.844155844155844E-2</v>
      </c>
      <c r="D16" s="110">
        <f t="shared" si="0"/>
        <v>0.12337662337662338</v>
      </c>
      <c r="G16" s="113"/>
      <c r="H16" s="113"/>
    </row>
    <row r="17" spans="1:8" x14ac:dyDescent="0.3">
      <c r="A17" s="107" t="s">
        <v>868</v>
      </c>
      <c r="B17">
        <v>110</v>
      </c>
      <c r="C17">
        <v>5</v>
      </c>
      <c r="D17">
        <v>15</v>
      </c>
      <c r="E17">
        <f>H17-G17</f>
        <v>130</v>
      </c>
      <c r="G17" s="113">
        <v>1</v>
      </c>
      <c r="H17" s="113">
        <v>131</v>
      </c>
    </row>
    <row r="18" spans="1:8" x14ac:dyDescent="0.3">
      <c r="B18" s="110">
        <f>B17/130</f>
        <v>0.84615384615384615</v>
      </c>
      <c r="C18" s="110">
        <f t="shared" ref="C18:D18" si="1">C17/130</f>
        <v>3.8461538461538464E-2</v>
      </c>
      <c r="D18" s="110">
        <f t="shared" si="1"/>
        <v>0.11538461538461539</v>
      </c>
      <c r="G18" s="113"/>
      <c r="H18" s="113"/>
    </row>
    <row r="19" spans="1:8" x14ac:dyDescent="0.3">
      <c r="A19" s="107" t="s">
        <v>1146</v>
      </c>
      <c r="B19">
        <v>11</v>
      </c>
      <c r="D19">
        <v>2</v>
      </c>
      <c r="E19">
        <f>H19-G19</f>
        <v>13</v>
      </c>
      <c r="G19" s="113"/>
      <c r="H19" s="113">
        <v>13</v>
      </c>
    </row>
    <row r="20" spans="1:8" x14ac:dyDescent="0.3">
      <c r="A20" s="107" t="s">
        <v>101</v>
      </c>
      <c r="B20">
        <v>4</v>
      </c>
      <c r="E20">
        <f>H20-G20</f>
        <v>4</v>
      </c>
      <c r="G20" s="113"/>
      <c r="H20" s="113">
        <v>4</v>
      </c>
    </row>
    <row r="21" spans="1:8" x14ac:dyDescent="0.3">
      <c r="A21" s="107" t="s">
        <v>68</v>
      </c>
      <c r="B21">
        <v>14</v>
      </c>
      <c r="C21">
        <v>2</v>
      </c>
      <c r="D21">
        <v>4</v>
      </c>
      <c r="E21">
        <f>H21-G21</f>
        <v>20</v>
      </c>
      <c r="G21" s="113"/>
      <c r="H21" s="113">
        <v>20</v>
      </c>
    </row>
    <row r="22" spans="1:8" x14ac:dyDescent="0.3">
      <c r="A22" s="92" t="s">
        <v>1173</v>
      </c>
      <c r="B22" s="92">
        <v>391</v>
      </c>
      <c r="C22" s="92">
        <v>25</v>
      </c>
      <c r="D22" s="92">
        <v>59</v>
      </c>
      <c r="E22" s="92">
        <f>H22-G22</f>
        <v>475</v>
      </c>
      <c r="G22" s="114">
        <v>7</v>
      </c>
      <c r="H22" s="114">
        <v>482</v>
      </c>
    </row>
    <row r="23" spans="1:8" x14ac:dyDescent="0.3">
      <c r="A23" s="92"/>
      <c r="B23" s="111">
        <f>B22/475</f>
        <v>0.82315789473684209</v>
      </c>
      <c r="C23" s="111">
        <f t="shared" ref="C23:D23" si="2">C22/475</f>
        <v>5.2631578947368418E-2</v>
      </c>
      <c r="D23" s="111">
        <f t="shared" si="2"/>
        <v>0.12421052631578948</v>
      </c>
      <c r="G23" s="92"/>
      <c r="H23" s="9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82DA0-8AA1-4A81-9B98-6B1081043B3C}">
  <dimension ref="A3:J39"/>
  <sheetViews>
    <sheetView topLeftCell="A12" workbookViewId="0">
      <selection activeCell="A13" sqref="A13"/>
    </sheetView>
  </sheetViews>
  <sheetFormatPr defaultRowHeight="14.4" x14ac:dyDescent="0.3"/>
  <cols>
    <col min="1" max="1" width="50.6640625" customWidth="1"/>
    <col min="2" max="8" width="10.6640625" customWidth="1"/>
  </cols>
  <sheetData>
    <row r="3" spans="1:8" x14ac:dyDescent="0.3">
      <c r="A3" s="89" t="s">
        <v>1239</v>
      </c>
      <c r="B3" s="89" t="s">
        <v>1174</v>
      </c>
    </row>
    <row r="4" spans="1:8" x14ac:dyDescent="0.3">
      <c r="A4" s="89" t="s">
        <v>1171</v>
      </c>
      <c r="B4" t="s">
        <v>1229</v>
      </c>
      <c r="C4" t="s">
        <v>1230</v>
      </c>
      <c r="D4" t="s">
        <v>1231</v>
      </c>
      <c r="E4" t="s">
        <v>1232</v>
      </c>
      <c r="F4" t="s">
        <v>1173</v>
      </c>
    </row>
    <row r="5" spans="1:8" x14ac:dyDescent="0.3">
      <c r="A5" s="90" t="s">
        <v>1180</v>
      </c>
      <c r="B5">
        <v>221</v>
      </c>
      <c r="C5">
        <v>28</v>
      </c>
      <c r="D5">
        <v>58</v>
      </c>
      <c r="E5">
        <v>7</v>
      </c>
      <c r="F5">
        <v>314</v>
      </c>
    </row>
    <row r="6" spans="1:8" x14ac:dyDescent="0.3">
      <c r="A6" s="90" t="s">
        <v>1181</v>
      </c>
      <c r="B6">
        <v>74</v>
      </c>
      <c r="C6">
        <v>35</v>
      </c>
      <c r="D6">
        <v>22</v>
      </c>
      <c r="F6">
        <v>131</v>
      </c>
    </row>
    <row r="7" spans="1:8" x14ac:dyDescent="0.3">
      <c r="A7" s="90" t="s">
        <v>1182</v>
      </c>
      <c r="B7">
        <v>10</v>
      </c>
      <c r="C7">
        <v>2</v>
      </c>
      <c r="D7">
        <v>1</v>
      </c>
      <c r="F7">
        <v>13</v>
      </c>
    </row>
    <row r="8" spans="1:8" x14ac:dyDescent="0.3">
      <c r="A8" s="90" t="s">
        <v>1183</v>
      </c>
      <c r="B8">
        <v>1</v>
      </c>
      <c r="C8">
        <v>2</v>
      </c>
      <c r="D8">
        <v>1</v>
      </c>
      <c r="F8">
        <v>4</v>
      </c>
    </row>
    <row r="9" spans="1:8" x14ac:dyDescent="0.3">
      <c r="A9" s="90" t="s">
        <v>1184</v>
      </c>
      <c r="B9">
        <v>10</v>
      </c>
      <c r="C9">
        <v>5</v>
      </c>
      <c r="D9">
        <v>5</v>
      </c>
      <c r="F9">
        <v>20</v>
      </c>
    </row>
    <row r="10" spans="1:8" x14ac:dyDescent="0.3">
      <c r="A10" s="90" t="s">
        <v>1173</v>
      </c>
      <c r="B10">
        <v>316</v>
      </c>
      <c r="C10">
        <v>72</v>
      </c>
      <c r="D10">
        <v>87</v>
      </c>
      <c r="E10">
        <v>7</v>
      </c>
      <c r="F10">
        <v>482</v>
      </c>
    </row>
    <row r="13" spans="1:8" ht="72" x14ac:dyDescent="0.3">
      <c r="A13" s="112" t="s">
        <v>1239</v>
      </c>
    </row>
    <row r="14" spans="1:8" ht="28.8" x14ac:dyDescent="0.3">
      <c r="B14" s="112" t="s">
        <v>60</v>
      </c>
      <c r="C14" s="112" t="s">
        <v>59</v>
      </c>
      <c r="D14" s="112" t="s">
        <v>1286</v>
      </c>
      <c r="E14" s="112" t="s">
        <v>1298</v>
      </c>
      <c r="F14" s="11"/>
      <c r="G14" s="115" t="s">
        <v>109</v>
      </c>
      <c r="H14" s="115" t="s">
        <v>1173</v>
      </c>
    </row>
    <row r="15" spans="1:8" x14ac:dyDescent="0.3">
      <c r="A15" s="107" t="s">
        <v>155</v>
      </c>
      <c r="B15">
        <v>221</v>
      </c>
      <c r="C15">
        <v>28</v>
      </c>
      <c r="D15">
        <v>58</v>
      </c>
      <c r="E15">
        <f>H15-G15</f>
        <v>307</v>
      </c>
      <c r="G15" s="113">
        <v>7</v>
      </c>
      <c r="H15" s="113">
        <v>314</v>
      </c>
    </row>
    <row r="16" spans="1:8" x14ac:dyDescent="0.3">
      <c r="B16" s="110">
        <f>B15/307</f>
        <v>0.71986970684039087</v>
      </c>
      <c r="C16" s="110">
        <f t="shared" ref="C16:D16" si="0">C15/307</f>
        <v>9.1205211726384364E-2</v>
      </c>
      <c r="D16" s="110">
        <f t="shared" si="0"/>
        <v>0.18892508143322476</v>
      </c>
      <c r="G16" s="113"/>
      <c r="H16" s="113"/>
    </row>
    <row r="17" spans="1:10" x14ac:dyDescent="0.3">
      <c r="A17" s="107" t="s">
        <v>868</v>
      </c>
      <c r="B17">
        <v>74</v>
      </c>
      <c r="C17">
        <v>35</v>
      </c>
      <c r="D17">
        <v>22</v>
      </c>
      <c r="E17">
        <f t="shared" ref="E17:E22" si="1">H17-G17</f>
        <v>131</v>
      </c>
      <c r="G17" s="113"/>
      <c r="H17" s="113">
        <v>131</v>
      </c>
    </row>
    <row r="18" spans="1:10" x14ac:dyDescent="0.3">
      <c r="B18" s="110">
        <f>B17/131</f>
        <v>0.56488549618320616</v>
      </c>
      <c r="C18" s="110">
        <f t="shared" ref="C18:D18" si="2">C17/131</f>
        <v>0.26717557251908397</v>
      </c>
      <c r="D18" s="110">
        <f t="shared" si="2"/>
        <v>0.16793893129770993</v>
      </c>
      <c r="G18" s="113"/>
      <c r="H18" s="113"/>
    </row>
    <row r="19" spans="1:10" x14ac:dyDescent="0.3">
      <c r="A19" s="107" t="s">
        <v>1146</v>
      </c>
      <c r="B19">
        <v>10</v>
      </c>
      <c r="C19">
        <v>2</v>
      </c>
      <c r="D19">
        <v>1</v>
      </c>
      <c r="E19">
        <f t="shared" si="1"/>
        <v>13</v>
      </c>
      <c r="G19" s="113"/>
      <c r="H19" s="113">
        <v>13</v>
      </c>
    </row>
    <row r="20" spans="1:10" x14ac:dyDescent="0.3">
      <c r="A20" s="107" t="s">
        <v>101</v>
      </c>
      <c r="B20">
        <v>1</v>
      </c>
      <c r="C20">
        <v>2</v>
      </c>
      <c r="D20">
        <v>1</v>
      </c>
      <c r="E20">
        <f t="shared" si="1"/>
        <v>4</v>
      </c>
      <c r="G20" s="113"/>
      <c r="H20" s="113">
        <v>4</v>
      </c>
    </row>
    <row r="21" spans="1:10" x14ac:dyDescent="0.3">
      <c r="A21" s="107" t="s">
        <v>68</v>
      </c>
      <c r="B21">
        <v>10</v>
      </c>
      <c r="C21">
        <v>5</v>
      </c>
      <c r="D21">
        <v>5</v>
      </c>
      <c r="E21">
        <f t="shared" si="1"/>
        <v>20</v>
      </c>
      <c r="G21" s="113"/>
      <c r="H21" s="113">
        <v>20</v>
      </c>
    </row>
    <row r="22" spans="1:10" x14ac:dyDescent="0.3">
      <c r="A22" s="92" t="s">
        <v>1173</v>
      </c>
      <c r="B22" s="92">
        <v>316</v>
      </c>
      <c r="C22" s="92">
        <v>72</v>
      </c>
      <c r="D22" s="92">
        <v>87</v>
      </c>
      <c r="E22" s="92">
        <f t="shared" si="1"/>
        <v>475</v>
      </c>
      <c r="G22" s="114">
        <v>7</v>
      </c>
      <c r="H22" s="114">
        <v>482</v>
      </c>
    </row>
    <row r="23" spans="1:10" x14ac:dyDescent="0.3">
      <c r="A23" s="92"/>
      <c r="B23" s="111">
        <f>B22/475</f>
        <v>0.66526315789473689</v>
      </c>
      <c r="C23" s="111">
        <f t="shared" ref="C23:D23" si="3">C22/475</f>
        <v>0.15157894736842106</v>
      </c>
      <c r="D23" s="111">
        <f t="shared" si="3"/>
        <v>0.1831578947368421</v>
      </c>
      <c r="F23" s="92"/>
    </row>
    <row r="26" spans="1:10" x14ac:dyDescent="0.3">
      <c r="A26" s="92"/>
      <c r="B26" s="112"/>
      <c r="C26" s="112"/>
      <c r="D26" s="112"/>
      <c r="E26" s="112"/>
    </row>
    <row r="27" spans="1:10" x14ac:dyDescent="0.3">
      <c r="B27" s="110"/>
      <c r="C27" s="110"/>
      <c r="D27" s="110"/>
      <c r="H27" s="91"/>
      <c r="I27" s="91"/>
      <c r="J27" s="91"/>
    </row>
    <row r="28" spans="1:10" x14ac:dyDescent="0.3">
      <c r="B28" s="110"/>
      <c r="C28" s="110"/>
      <c r="D28" s="110"/>
      <c r="H28" s="91"/>
      <c r="I28" s="91"/>
      <c r="J28" s="91"/>
    </row>
    <row r="29" spans="1:10" x14ac:dyDescent="0.3">
      <c r="H29" s="91"/>
      <c r="I29" s="91"/>
      <c r="J29" s="91"/>
    </row>
    <row r="37" spans="2:4" x14ac:dyDescent="0.3">
      <c r="B37" s="91"/>
      <c r="C37" s="91"/>
      <c r="D37" s="91"/>
    </row>
    <row r="38" spans="2:4" x14ac:dyDescent="0.3">
      <c r="B38" s="91"/>
      <c r="C38" s="91"/>
      <c r="D38" s="91"/>
    </row>
    <row r="39" spans="2:4" x14ac:dyDescent="0.3">
      <c r="B39" s="91"/>
      <c r="C39" s="91"/>
      <c r="D39" s="91"/>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6BADC-CE01-4B2F-A1BA-459DBEB3A22C}">
  <dimension ref="A3:H23"/>
  <sheetViews>
    <sheetView topLeftCell="A14" workbookViewId="0">
      <selection activeCell="A13" sqref="A13"/>
    </sheetView>
  </sheetViews>
  <sheetFormatPr defaultRowHeight="14.4" x14ac:dyDescent="0.3"/>
  <cols>
    <col min="1" max="1" width="50.6640625" customWidth="1"/>
    <col min="2" max="7" width="10.6640625" customWidth="1"/>
  </cols>
  <sheetData>
    <row r="3" spans="1:8" x14ac:dyDescent="0.3">
      <c r="A3" s="89" t="s">
        <v>1240</v>
      </c>
      <c r="B3" s="89" t="s">
        <v>1174</v>
      </c>
    </row>
    <row r="4" spans="1:8" x14ac:dyDescent="0.3">
      <c r="A4" s="89" t="s">
        <v>1171</v>
      </c>
      <c r="B4" t="s">
        <v>1229</v>
      </c>
      <c r="C4" t="s">
        <v>1230</v>
      </c>
      <c r="D4" t="s">
        <v>1231</v>
      </c>
      <c r="E4" t="s">
        <v>1232</v>
      </c>
      <c r="F4" t="s">
        <v>1173</v>
      </c>
    </row>
    <row r="5" spans="1:8" x14ac:dyDescent="0.3">
      <c r="A5" s="90" t="s">
        <v>1180</v>
      </c>
      <c r="B5">
        <v>157</v>
      </c>
      <c r="C5">
        <v>55</v>
      </c>
      <c r="D5">
        <v>98</v>
      </c>
      <c r="E5">
        <v>4</v>
      </c>
      <c r="F5">
        <v>314</v>
      </c>
    </row>
    <row r="6" spans="1:8" x14ac:dyDescent="0.3">
      <c r="A6" s="90" t="s">
        <v>1181</v>
      </c>
      <c r="B6">
        <v>74</v>
      </c>
      <c r="C6">
        <v>20</v>
      </c>
      <c r="D6">
        <v>35</v>
      </c>
      <c r="E6">
        <v>2</v>
      </c>
      <c r="F6">
        <v>131</v>
      </c>
    </row>
    <row r="7" spans="1:8" x14ac:dyDescent="0.3">
      <c r="A7" s="90" t="s">
        <v>1182</v>
      </c>
      <c r="B7">
        <v>8</v>
      </c>
      <c r="C7">
        <v>3</v>
      </c>
      <c r="D7">
        <v>2</v>
      </c>
      <c r="F7">
        <v>13</v>
      </c>
    </row>
    <row r="8" spans="1:8" x14ac:dyDescent="0.3">
      <c r="A8" s="90" t="s">
        <v>1183</v>
      </c>
      <c r="B8">
        <v>1</v>
      </c>
      <c r="D8">
        <v>3</v>
      </c>
      <c r="F8">
        <v>4</v>
      </c>
    </row>
    <row r="9" spans="1:8" x14ac:dyDescent="0.3">
      <c r="A9" s="90" t="s">
        <v>1184</v>
      </c>
      <c r="B9">
        <v>9</v>
      </c>
      <c r="C9">
        <v>3</v>
      </c>
      <c r="D9">
        <v>8</v>
      </c>
      <c r="F9">
        <v>20</v>
      </c>
    </row>
    <row r="10" spans="1:8" x14ac:dyDescent="0.3">
      <c r="A10" s="90" t="s">
        <v>1173</v>
      </c>
      <c r="B10">
        <v>249</v>
      </c>
      <c r="C10">
        <v>81</v>
      </c>
      <c r="D10">
        <v>146</v>
      </c>
      <c r="E10">
        <v>6</v>
      </c>
      <c r="F10">
        <v>482</v>
      </c>
    </row>
    <row r="13" spans="1:8" ht="65.25" customHeight="1" x14ac:dyDescent="0.3">
      <c r="A13" s="112" t="s">
        <v>1240</v>
      </c>
    </row>
    <row r="14" spans="1:8" ht="28.8" x14ac:dyDescent="0.3">
      <c r="A14" s="15"/>
      <c r="B14" s="119" t="s">
        <v>60</v>
      </c>
      <c r="C14" s="119" t="s">
        <v>59</v>
      </c>
      <c r="D14" s="119" t="s">
        <v>90</v>
      </c>
      <c r="E14" s="119" t="s">
        <v>1298</v>
      </c>
      <c r="F14" s="15"/>
      <c r="G14" s="118" t="s">
        <v>1232</v>
      </c>
      <c r="H14" s="118" t="s">
        <v>1173</v>
      </c>
    </row>
    <row r="15" spans="1:8" x14ac:dyDescent="0.3">
      <c r="A15" s="107" t="s">
        <v>155</v>
      </c>
      <c r="B15">
        <v>157</v>
      </c>
      <c r="C15">
        <v>55</v>
      </c>
      <c r="D15">
        <v>98</v>
      </c>
      <c r="E15">
        <f>H15-G15</f>
        <v>310</v>
      </c>
      <c r="G15" s="113">
        <v>4</v>
      </c>
      <c r="H15" s="113">
        <v>314</v>
      </c>
    </row>
    <row r="16" spans="1:8" x14ac:dyDescent="0.3">
      <c r="B16" s="110">
        <f>B15/310</f>
        <v>0.50645161290322582</v>
      </c>
      <c r="C16" s="110">
        <f t="shared" ref="C16:D16" si="0">C15/310</f>
        <v>0.17741935483870969</v>
      </c>
      <c r="D16" s="110">
        <f t="shared" si="0"/>
        <v>0.31612903225806449</v>
      </c>
      <c r="G16" s="113"/>
      <c r="H16" s="113"/>
    </row>
    <row r="17" spans="1:8" x14ac:dyDescent="0.3">
      <c r="A17" s="107" t="s">
        <v>868</v>
      </c>
      <c r="B17">
        <v>74</v>
      </c>
      <c r="C17">
        <v>20</v>
      </c>
      <c r="D17">
        <v>35</v>
      </c>
      <c r="E17">
        <f t="shared" ref="E17:E22" si="1">H17-G17</f>
        <v>129</v>
      </c>
      <c r="G17" s="113">
        <v>2</v>
      </c>
      <c r="H17" s="113">
        <v>131</v>
      </c>
    </row>
    <row r="18" spans="1:8" x14ac:dyDescent="0.3">
      <c r="B18" s="110">
        <f>B17/129</f>
        <v>0.5736434108527132</v>
      </c>
      <c r="C18" s="110">
        <f t="shared" ref="C18:D18" si="2">C17/129</f>
        <v>0.15503875968992248</v>
      </c>
      <c r="D18" s="110">
        <f t="shared" si="2"/>
        <v>0.27131782945736432</v>
      </c>
      <c r="G18" s="113"/>
      <c r="H18" s="113"/>
    </row>
    <row r="19" spans="1:8" x14ac:dyDescent="0.3">
      <c r="A19" s="107" t="s">
        <v>1146</v>
      </c>
      <c r="B19">
        <v>8</v>
      </c>
      <c r="C19">
        <v>3</v>
      </c>
      <c r="D19">
        <v>2</v>
      </c>
      <c r="E19">
        <f t="shared" si="1"/>
        <v>13</v>
      </c>
      <c r="G19" s="113"/>
      <c r="H19" s="113">
        <v>13</v>
      </c>
    </row>
    <row r="20" spans="1:8" x14ac:dyDescent="0.3">
      <c r="A20" s="107" t="s">
        <v>101</v>
      </c>
      <c r="B20">
        <v>1</v>
      </c>
      <c r="D20">
        <v>3</v>
      </c>
      <c r="E20">
        <f t="shared" si="1"/>
        <v>4</v>
      </c>
      <c r="G20" s="113"/>
      <c r="H20" s="113">
        <v>4</v>
      </c>
    </row>
    <row r="21" spans="1:8" x14ac:dyDescent="0.3">
      <c r="A21" s="107" t="s">
        <v>68</v>
      </c>
      <c r="B21">
        <v>9</v>
      </c>
      <c r="C21">
        <v>3</v>
      </c>
      <c r="D21">
        <v>8</v>
      </c>
      <c r="E21">
        <f t="shared" si="1"/>
        <v>20</v>
      </c>
      <c r="G21" s="113"/>
      <c r="H21" s="113">
        <v>20</v>
      </c>
    </row>
    <row r="22" spans="1:8" x14ac:dyDescent="0.3">
      <c r="A22" s="92" t="s">
        <v>1173</v>
      </c>
      <c r="B22" s="92">
        <v>249</v>
      </c>
      <c r="C22" s="92">
        <v>81</v>
      </c>
      <c r="D22" s="92">
        <v>146</v>
      </c>
      <c r="E22" s="92">
        <f t="shared" si="1"/>
        <v>476</v>
      </c>
      <c r="G22" s="114">
        <v>6</v>
      </c>
      <c r="H22" s="114">
        <v>482</v>
      </c>
    </row>
    <row r="23" spans="1:8" x14ac:dyDescent="0.3">
      <c r="A23" s="92"/>
      <c r="B23" s="111">
        <f>B22/476</f>
        <v>0.52310924369747902</v>
      </c>
      <c r="C23" s="111">
        <f t="shared" ref="C23:D23" si="3">C22/476</f>
        <v>0.17016806722689076</v>
      </c>
      <c r="D23" s="111">
        <f t="shared" si="3"/>
        <v>0.30672268907563027</v>
      </c>
      <c r="E23" s="92"/>
      <c r="F23" s="92"/>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1C0C7-E834-4C37-ACC8-189D9A99D112}">
  <dimension ref="A3:H23"/>
  <sheetViews>
    <sheetView topLeftCell="A12" workbookViewId="0">
      <selection activeCell="A13" sqref="A13"/>
    </sheetView>
  </sheetViews>
  <sheetFormatPr defaultRowHeight="14.4" x14ac:dyDescent="0.3"/>
  <cols>
    <col min="1" max="1" width="50.6640625" customWidth="1"/>
    <col min="2" max="6" width="10.6640625" customWidth="1"/>
    <col min="7" max="7" width="9.6640625" customWidth="1"/>
  </cols>
  <sheetData>
    <row r="3" spans="1:8" x14ac:dyDescent="0.3">
      <c r="A3" s="89" t="s">
        <v>1241</v>
      </c>
      <c r="B3" s="89" t="s">
        <v>1174</v>
      </c>
    </row>
    <row r="4" spans="1:8" x14ac:dyDescent="0.3">
      <c r="A4" s="89" t="s">
        <v>1171</v>
      </c>
      <c r="B4" t="s">
        <v>1229</v>
      </c>
      <c r="C4" t="s">
        <v>1230</v>
      </c>
      <c r="D4" t="s">
        <v>1231</v>
      </c>
      <c r="E4" t="s">
        <v>1232</v>
      </c>
      <c r="F4" t="s">
        <v>1173</v>
      </c>
    </row>
    <row r="5" spans="1:8" x14ac:dyDescent="0.3">
      <c r="A5" s="90" t="s">
        <v>1180</v>
      </c>
      <c r="B5">
        <v>124</v>
      </c>
      <c r="C5">
        <v>87</v>
      </c>
      <c r="D5">
        <v>101</v>
      </c>
      <c r="E5">
        <v>2</v>
      </c>
      <c r="F5">
        <v>314</v>
      </c>
    </row>
    <row r="6" spans="1:8" x14ac:dyDescent="0.3">
      <c r="A6" s="90" t="s">
        <v>1181</v>
      </c>
      <c r="B6">
        <v>59</v>
      </c>
      <c r="C6">
        <v>44</v>
      </c>
      <c r="D6">
        <v>28</v>
      </c>
      <c r="F6">
        <v>131</v>
      </c>
    </row>
    <row r="7" spans="1:8" x14ac:dyDescent="0.3">
      <c r="A7" s="90" t="s">
        <v>1182</v>
      </c>
      <c r="B7">
        <v>7</v>
      </c>
      <c r="C7">
        <v>1</v>
      </c>
      <c r="D7">
        <v>5</v>
      </c>
      <c r="F7">
        <v>13</v>
      </c>
    </row>
    <row r="8" spans="1:8" x14ac:dyDescent="0.3">
      <c r="A8" s="90" t="s">
        <v>1183</v>
      </c>
      <c r="C8">
        <v>2</v>
      </c>
      <c r="D8">
        <v>2</v>
      </c>
      <c r="F8">
        <v>4</v>
      </c>
    </row>
    <row r="9" spans="1:8" x14ac:dyDescent="0.3">
      <c r="A9" s="90" t="s">
        <v>1184</v>
      </c>
      <c r="B9">
        <v>8</v>
      </c>
      <c r="C9">
        <v>4</v>
      </c>
      <c r="D9">
        <v>8</v>
      </c>
      <c r="F9">
        <v>20</v>
      </c>
    </row>
    <row r="10" spans="1:8" x14ac:dyDescent="0.3">
      <c r="A10" s="90" t="s">
        <v>1173</v>
      </c>
      <c r="B10">
        <v>198</v>
      </c>
      <c r="C10">
        <v>138</v>
      </c>
      <c r="D10">
        <v>144</v>
      </c>
      <c r="E10">
        <v>2</v>
      </c>
      <c r="F10">
        <v>482</v>
      </c>
    </row>
    <row r="13" spans="1:8" ht="72" x14ac:dyDescent="0.3">
      <c r="A13" s="112" t="s">
        <v>1241</v>
      </c>
      <c r="B13" s="11"/>
      <c r="C13" s="11"/>
      <c r="D13" s="11"/>
      <c r="E13" s="11"/>
      <c r="F13" s="11"/>
      <c r="G13" s="11"/>
      <c r="H13" s="11"/>
    </row>
    <row r="14" spans="1:8" ht="28.8" x14ac:dyDescent="0.3">
      <c r="A14" s="11"/>
      <c r="B14" s="112" t="s">
        <v>60</v>
      </c>
      <c r="C14" s="112" t="s">
        <v>59</v>
      </c>
      <c r="D14" s="112" t="s">
        <v>90</v>
      </c>
      <c r="E14" s="112" t="s">
        <v>1298</v>
      </c>
      <c r="F14" s="11"/>
      <c r="G14" s="115" t="s">
        <v>1232</v>
      </c>
      <c r="H14" s="115" t="s">
        <v>1173</v>
      </c>
    </row>
    <row r="15" spans="1:8" x14ac:dyDescent="0.3">
      <c r="A15" s="107" t="s">
        <v>155</v>
      </c>
      <c r="B15">
        <v>124</v>
      </c>
      <c r="C15">
        <v>87</v>
      </c>
      <c r="D15">
        <v>101</v>
      </c>
      <c r="E15">
        <f>H15-G15</f>
        <v>312</v>
      </c>
      <c r="G15" s="113">
        <v>2</v>
      </c>
      <c r="H15" s="113">
        <v>314</v>
      </c>
    </row>
    <row r="16" spans="1:8" x14ac:dyDescent="0.3">
      <c r="B16" s="110">
        <f>B15/312</f>
        <v>0.39743589743589741</v>
      </c>
      <c r="C16" s="110">
        <f t="shared" ref="C16:D16" si="0">C15/312</f>
        <v>0.27884615384615385</v>
      </c>
      <c r="D16" s="110">
        <f t="shared" si="0"/>
        <v>0.32371794871794873</v>
      </c>
      <c r="G16" s="113"/>
      <c r="H16" s="113"/>
    </row>
    <row r="17" spans="1:8" x14ac:dyDescent="0.3">
      <c r="A17" s="107" t="s">
        <v>868</v>
      </c>
      <c r="B17">
        <v>59</v>
      </c>
      <c r="C17">
        <v>44</v>
      </c>
      <c r="D17">
        <v>28</v>
      </c>
      <c r="E17">
        <f t="shared" ref="E17:E22" si="1">H17-G17</f>
        <v>131</v>
      </c>
      <c r="G17" s="113"/>
      <c r="H17" s="113">
        <v>131</v>
      </c>
    </row>
    <row r="18" spans="1:8" x14ac:dyDescent="0.3">
      <c r="B18" s="110">
        <f>B17/131</f>
        <v>0.45038167938931295</v>
      </c>
      <c r="C18" s="110">
        <f t="shared" ref="C18:D18" si="2">C17/131</f>
        <v>0.33587786259541985</v>
      </c>
      <c r="D18" s="110">
        <f t="shared" si="2"/>
        <v>0.21374045801526717</v>
      </c>
      <c r="G18" s="113"/>
      <c r="H18" s="113"/>
    </row>
    <row r="19" spans="1:8" x14ac:dyDescent="0.3">
      <c r="A19" s="107" t="s">
        <v>1301</v>
      </c>
      <c r="B19">
        <v>7</v>
      </c>
      <c r="C19">
        <v>1</v>
      </c>
      <c r="D19">
        <v>5</v>
      </c>
      <c r="E19">
        <f t="shared" si="1"/>
        <v>13</v>
      </c>
      <c r="G19" s="113"/>
      <c r="H19" s="113">
        <v>13</v>
      </c>
    </row>
    <row r="20" spans="1:8" x14ac:dyDescent="0.3">
      <c r="A20" s="107" t="s">
        <v>101</v>
      </c>
      <c r="C20">
        <v>2</v>
      </c>
      <c r="D20">
        <v>2</v>
      </c>
      <c r="E20">
        <f t="shared" si="1"/>
        <v>4</v>
      </c>
      <c r="G20" s="113"/>
      <c r="H20" s="113">
        <v>4</v>
      </c>
    </row>
    <row r="21" spans="1:8" x14ac:dyDescent="0.3">
      <c r="A21" s="107" t="s">
        <v>68</v>
      </c>
      <c r="B21">
        <v>8</v>
      </c>
      <c r="C21">
        <v>4</v>
      </c>
      <c r="D21">
        <v>8</v>
      </c>
      <c r="E21">
        <f t="shared" si="1"/>
        <v>20</v>
      </c>
      <c r="G21" s="113"/>
      <c r="H21" s="113">
        <v>20</v>
      </c>
    </row>
    <row r="22" spans="1:8" x14ac:dyDescent="0.3">
      <c r="A22" s="92" t="s">
        <v>1173</v>
      </c>
      <c r="B22" s="92">
        <v>198</v>
      </c>
      <c r="C22" s="92">
        <v>138</v>
      </c>
      <c r="D22" s="92">
        <v>144</v>
      </c>
      <c r="E22" s="92">
        <f t="shared" si="1"/>
        <v>480</v>
      </c>
      <c r="G22" s="114">
        <v>2</v>
      </c>
      <c r="H22" s="114">
        <v>482</v>
      </c>
    </row>
    <row r="23" spans="1:8" x14ac:dyDescent="0.3">
      <c r="A23" s="92"/>
      <c r="B23" s="111">
        <f>B22/480</f>
        <v>0.41249999999999998</v>
      </c>
      <c r="C23" s="111">
        <f t="shared" ref="C23:D23" si="3">C22/480</f>
        <v>0.28749999999999998</v>
      </c>
      <c r="D23" s="111">
        <f t="shared" si="3"/>
        <v>0.3</v>
      </c>
      <c r="E23" s="92"/>
      <c r="F23" s="9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D183C-4EB2-4B62-9069-B8887C904750}">
  <dimension ref="A3:D19"/>
  <sheetViews>
    <sheetView topLeftCell="A13" workbookViewId="0">
      <selection activeCell="B13" sqref="B13"/>
    </sheetView>
  </sheetViews>
  <sheetFormatPr defaultRowHeight="14.4" x14ac:dyDescent="0.3"/>
  <cols>
    <col min="1" max="1" width="25.109375" bestFit="1" customWidth="1"/>
    <col min="2" max="2" width="32" bestFit="1" customWidth="1"/>
    <col min="3" max="3" width="6.109375" bestFit="1" customWidth="1"/>
    <col min="4" max="4" width="14.109375" bestFit="1" customWidth="1"/>
    <col min="5" max="5" width="16.44140625" bestFit="1" customWidth="1"/>
    <col min="6" max="6" width="23.109375" bestFit="1" customWidth="1"/>
    <col min="7" max="7" width="7.33203125" bestFit="1" customWidth="1"/>
    <col min="8" max="8" width="11.33203125" bestFit="1" customWidth="1"/>
  </cols>
  <sheetData>
    <row r="3" spans="1:4" x14ac:dyDescent="0.3">
      <c r="A3" s="89" t="s">
        <v>1171</v>
      </c>
      <c r="B3" t="s">
        <v>1175</v>
      </c>
    </row>
    <row r="4" spans="1:4" x14ac:dyDescent="0.3">
      <c r="A4" s="90" t="s">
        <v>1172</v>
      </c>
    </row>
    <row r="5" spans="1:4" x14ac:dyDescent="0.3">
      <c r="A5" s="90" t="s">
        <v>1184</v>
      </c>
      <c r="B5">
        <v>20</v>
      </c>
    </row>
    <row r="6" spans="1:4" x14ac:dyDescent="0.3">
      <c r="A6" s="90" t="s">
        <v>1183</v>
      </c>
      <c r="B6">
        <v>4</v>
      </c>
    </row>
    <row r="7" spans="1:4" x14ac:dyDescent="0.3">
      <c r="A7" s="90" t="s">
        <v>1180</v>
      </c>
      <c r="B7">
        <v>314</v>
      </c>
    </row>
    <row r="8" spans="1:4" x14ac:dyDescent="0.3">
      <c r="A8" s="90" t="s">
        <v>1181</v>
      </c>
      <c r="B8">
        <v>131</v>
      </c>
    </row>
    <row r="9" spans="1:4" x14ac:dyDescent="0.3">
      <c r="A9" s="90" t="s">
        <v>1182</v>
      </c>
      <c r="B9">
        <v>13</v>
      </c>
    </row>
    <row r="10" spans="1:4" x14ac:dyDescent="0.3">
      <c r="A10" s="90" t="s">
        <v>1173</v>
      </c>
      <c r="B10">
        <v>482</v>
      </c>
    </row>
    <row r="13" spans="1:4" x14ac:dyDescent="0.3">
      <c r="B13" t="s">
        <v>1175</v>
      </c>
    </row>
    <row r="14" spans="1:4" x14ac:dyDescent="0.3">
      <c r="A14" t="s">
        <v>155</v>
      </c>
      <c r="B14">
        <v>314</v>
      </c>
      <c r="D14" s="91">
        <f>B14/$B$19</f>
        <v>0.65145228215767637</v>
      </c>
    </row>
    <row r="15" spans="1:4" x14ac:dyDescent="0.3">
      <c r="A15" t="s">
        <v>868</v>
      </c>
      <c r="B15">
        <v>131</v>
      </c>
      <c r="D15" s="91">
        <f t="shared" ref="D15:D18" si="0">B15/$B$19</f>
        <v>0.27178423236514521</v>
      </c>
    </row>
    <row r="16" spans="1:4" x14ac:dyDescent="0.3">
      <c r="A16" t="s">
        <v>1146</v>
      </c>
      <c r="B16">
        <v>13</v>
      </c>
      <c r="D16" s="91">
        <f t="shared" si="0"/>
        <v>2.6970954356846474E-2</v>
      </c>
    </row>
    <row r="17" spans="1:4" x14ac:dyDescent="0.3">
      <c r="A17" t="s">
        <v>101</v>
      </c>
      <c r="B17">
        <v>4</v>
      </c>
      <c r="D17" s="91">
        <f t="shared" si="0"/>
        <v>8.2987551867219917E-3</v>
      </c>
    </row>
    <row r="18" spans="1:4" x14ac:dyDescent="0.3">
      <c r="A18" t="s">
        <v>68</v>
      </c>
      <c r="B18">
        <v>20</v>
      </c>
      <c r="D18" s="91">
        <f t="shared" si="0"/>
        <v>4.1493775933609957E-2</v>
      </c>
    </row>
    <row r="19" spans="1:4" x14ac:dyDescent="0.3">
      <c r="A19" t="s">
        <v>1173</v>
      </c>
      <c r="B19">
        <v>482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209A-14B0-4D10-9568-334589FBF33B}">
  <dimension ref="A2:J40"/>
  <sheetViews>
    <sheetView topLeftCell="A35" workbookViewId="0">
      <selection activeCell="A36" sqref="A36"/>
    </sheetView>
  </sheetViews>
  <sheetFormatPr defaultRowHeight="14.4" x14ac:dyDescent="0.3"/>
  <cols>
    <col min="1" max="1" width="50.6640625" customWidth="1"/>
    <col min="2" max="9" width="10.6640625" customWidth="1"/>
  </cols>
  <sheetData>
    <row r="2" spans="1:9" ht="28.8" x14ac:dyDescent="0.3">
      <c r="A2" s="97" t="s">
        <v>1242</v>
      </c>
      <c r="B2" s="89" t="s">
        <v>1174</v>
      </c>
    </row>
    <row r="3" spans="1:9" x14ac:dyDescent="0.3">
      <c r="A3" s="89" t="s">
        <v>1171</v>
      </c>
      <c r="B3" t="s">
        <v>1233</v>
      </c>
      <c r="C3" t="s">
        <v>1234</v>
      </c>
      <c r="D3" t="s">
        <v>1235</v>
      </c>
      <c r="E3" t="s">
        <v>1236</v>
      </c>
      <c r="F3" t="s">
        <v>1237</v>
      </c>
      <c r="G3" t="s">
        <v>1173</v>
      </c>
    </row>
    <row r="4" spans="1:9" x14ac:dyDescent="0.3">
      <c r="A4" s="90" t="s">
        <v>1180</v>
      </c>
      <c r="B4">
        <v>149</v>
      </c>
      <c r="C4">
        <v>40</v>
      </c>
      <c r="D4">
        <v>34</v>
      </c>
      <c r="E4">
        <v>83</v>
      </c>
      <c r="F4">
        <v>8</v>
      </c>
      <c r="G4">
        <v>314</v>
      </c>
    </row>
    <row r="5" spans="1:9" x14ac:dyDescent="0.3">
      <c r="A5" s="90" t="s">
        <v>1181</v>
      </c>
      <c r="B5">
        <v>95</v>
      </c>
      <c r="C5">
        <v>7</v>
      </c>
      <c r="D5">
        <v>5</v>
      </c>
      <c r="E5">
        <v>24</v>
      </c>
      <c r="G5">
        <v>131</v>
      </c>
    </row>
    <row r="6" spans="1:9" x14ac:dyDescent="0.3">
      <c r="A6" s="90" t="s">
        <v>1182</v>
      </c>
      <c r="B6">
        <v>7</v>
      </c>
      <c r="C6">
        <v>1</v>
      </c>
      <c r="D6">
        <v>3</v>
      </c>
      <c r="F6">
        <v>2</v>
      </c>
      <c r="G6">
        <v>13</v>
      </c>
    </row>
    <row r="7" spans="1:9" x14ac:dyDescent="0.3">
      <c r="A7" s="90" t="s">
        <v>1183</v>
      </c>
      <c r="B7">
        <v>2</v>
      </c>
      <c r="C7">
        <v>1</v>
      </c>
      <c r="E7">
        <v>1</v>
      </c>
      <c r="G7">
        <v>4</v>
      </c>
    </row>
    <row r="8" spans="1:9" x14ac:dyDescent="0.3">
      <c r="A8" s="90" t="s">
        <v>1184</v>
      </c>
      <c r="B8">
        <v>10</v>
      </c>
      <c r="C8">
        <v>2</v>
      </c>
      <c r="D8">
        <v>2</v>
      </c>
      <c r="E8">
        <v>6</v>
      </c>
      <c r="G8">
        <v>20</v>
      </c>
    </row>
    <row r="9" spans="1:9" x14ac:dyDescent="0.3">
      <c r="A9" s="90" t="s">
        <v>1173</v>
      </c>
      <c r="B9">
        <v>263</v>
      </c>
      <c r="C9">
        <v>51</v>
      </c>
      <c r="D9">
        <v>44</v>
      </c>
      <c r="E9">
        <v>114</v>
      </c>
      <c r="F9">
        <v>10</v>
      </c>
      <c r="G9">
        <v>482</v>
      </c>
    </row>
    <row r="12" spans="1:9" ht="28.8" x14ac:dyDescent="0.3">
      <c r="A12" s="112" t="s">
        <v>1242</v>
      </c>
      <c r="B12" s="11"/>
      <c r="C12" s="11"/>
      <c r="D12" s="11"/>
      <c r="E12" s="11"/>
      <c r="F12" s="11"/>
      <c r="G12" s="11"/>
    </row>
    <row r="13" spans="1:9" ht="43.2" x14ac:dyDescent="0.3">
      <c r="A13" s="11"/>
      <c r="B13" s="112" t="s">
        <v>1288</v>
      </c>
      <c r="C13" s="112" t="s">
        <v>1289</v>
      </c>
      <c r="D13" s="112" t="s">
        <v>1290</v>
      </c>
      <c r="E13" s="112" t="s">
        <v>61</v>
      </c>
      <c r="F13" s="112" t="s">
        <v>1298</v>
      </c>
      <c r="H13" s="115" t="s">
        <v>109</v>
      </c>
      <c r="I13" s="115" t="s">
        <v>1173</v>
      </c>
    </row>
    <row r="14" spans="1:9" x14ac:dyDescent="0.3">
      <c r="A14" s="107" t="s">
        <v>155</v>
      </c>
      <c r="B14">
        <v>149</v>
      </c>
      <c r="C14">
        <v>40</v>
      </c>
      <c r="D14">
        <v>34</v>
      </c>
      <c r="E14">
        <v>83</v>
      </c>
      <c r="F14">
        <f>I14-H14</f>
        <v>306</v>
      </c>
      <c r="H14" s="113">
        <v>8</v>
      </c>
      <c r="I14" s="113">
        <v>314</v>
      </c>
    </row>
    <row r="15" spans="1:9" x14ac:dyDescent="0.3">
      <c r="B15" s="110">
        <f>B14/306</f>
        <v>0.48692810457516339</v>
      </c>
      <c r="C15" s="110">
        <f t="shared" ref="C15:E15" si="0">C14/306</f>
        <v>0.13071895424836602</v>
      </c>
      <c r="D15" s="110">
        <f t="shared" si="0"/>
        <v>0.1111111111111111</v>
      </c>
      <c r="E15" s="110">
        <f t="shared" si="0"/>
        <v>0.27124183006535946</v>
      </c>
      <c r="H15" s="113"/>
      <c r="I15" s="113"/>
    </row>
    <row r="16" spans="1:9" x14ac:dyDescent="0.3">
      <c r="A16" s="107" t="s">
        <v>868</v>
      </c>
      <c r="B16">
        <v>95</v>
      </c>
      <c r="C16">
        <v>7</v>
      </c>
      <c r="D16">
        <v>5</v>
      </c>
      <c r="E16">
        <v>24</v>
      </c>
      <c r="F16">
        <f t="shared" ref="F16:F21" si="1">I16-H16</f>
        <v>131</v>
      </c>
      <c r="H16" s="113"/>
      <c r="I16" s="113">
        <v>131</v>
      </c>
    </row>
    <row r="17" spans="1:9" x14ac:dyDescent="0.3">
      <c r="B17" s="110">
        <f>B16/131</f>
        <v>0.72519083969465647</v>
      </c>
      <c r="C17" s="110">
        <f t="shared" ref="C17:E17" si="2">C16/131</f>
        <v>5.3435114503816793E-2</v>
      </c>
      <c r="D17" s="110">
        <f t="shared" si="2"/>
        <v>3.8167938931297711E-2</v>
      </c>
      <c r="E17" s="110">
        <f t="shared" si="2"/>
        <v>0.18320610687022901</v>
      </c>
      <c r="H17" s="113"/>
      <c r="I17" s="113"/>
    </row>
    <row r="18" spans="1:9" x14ac:dyDescent="0.3">
      <c r="A18" s="107" t="s">
        <v>1146</v>
      </c>
      <c r="B18">
        <v>7</v>
      </c>
      <c r="C18">
        <v>1</v>
      </c>
      <c r="D18">
        <v>3</v>
      </c>
      <c r="F18">
        <f t="shared" si="1"/>
        <v>11</v>
      </c>
      <c r="H18" s="113">
        <v>2</v>
      </c>
      <c r="I18" s="113">
        <v>13</v>
      </c>
    </row>
    <row r="19" spans="1:9" x14ac:dyDescent="0.3">
      <c r="A19" s="107" t="s">
        <v>101</v>
      </c>
      <c r="B19">
        <v>2</v>
      </c>
      <c r="C19">
        <v>1</v>
      </c>
      <c r="E19">
        <v>1</v>
      </c>
      <c r="F19">
        <f t="shared" si="1"/>
        <v>4</v>
      </c>
      <c r="H19" s="113"/>
      <c r="I19" s="113">
        <v>4</v>
      </c>
    </row>
    <row r="20" spans="1:9" x14ac:dyDescent="0.3">
      <c r="A20" s="107" t="s">
        <v>68</v>
      </c>
      <c r="B20">
        <v>10</v>
      </c>
      <c r="C20">
        <v>2</v>
      </c>
      <c r="D20">
        <v>2</v>
      </c>
      <c r="E20">
        <v>6</v>
      </c>
      <c r="F20">
        <f t="shared" si="1"/>
        <v>20</v>
      </c>
      <c r="H20" s="113"/>
      <c r="I20" s="113">
        <v>20</v>
      </c>
    </row>
    <row r="21" spans="1:9" x14ac:dyDescent="0.3">
      <c r="A21" s="92" t="s">
        <v>1173</v>
      </c>
      <c r="B21" s="92">
        <v>263</v>
      </c>
      <c r="C21" s="92">
        <v>51</v>
      </c>
      <c r="D21" s="92">
        <v>44</v>
      </c>
      <c r="E21" s="92">
        <v>114</v>
      </c>
      <c r="F21" s="92">
        <f t="shared" si="1"/>
        <v>472</v>
      </c>
      <c r="H21" s="114">
        <v>10</v>
      </c>
      <c r="I21" s="114">
        <v>482</v>
      </c>
    </row>
    <row r="22" spans="1:9" x14ac:dyDescent="0.3">
      <c r="A22" s="92"/>
      <c r="B22" s="111">
        <f>B21/472</f>
        <v>0.55720338983050843</v>
      </c>
      <c r="C22" s="111">
        <f t="shared" ref="C22:E22" si="3">C21/472</f>
        <v>0.10805084745762712</v>
      </c>
      <c r="D22" s="111">
        <f t="shared" si="3"/>
        <v>9.3220338983050849E-2</v>
      </c>
      <c r="E22" s="111">
        <f t="shared" si="3"/>
        <v>0.24152542372881355</v>
      </c>
      <c r="H22" s="92"/>
      <c r="I22" s="92"/>
    </row>
    <row r="25" spans="1:9" x14ac:dyDescent="0.3">
      <c r="A25" s="92" t="s">
        <v>1300</v>
      </c>
      <c r="B25" s="11"/>
      <c r="C25" s="11"/>
      <c r="D25" s="11"/>
      <c r="E25" s="11"/>
      <c r="F25" s="11"/>
      <c r="G25" s="11"/>
    </row>
    <row r="26" spans="1:9" ht="43.2" x14ac:dyDescent="0.3">
      <c r="A26" s="11" t="s">
        <v>1242</v>
      </c>
      <c r="B26" s="11" t="s">
        <v>1233</v>
      </c>
      <c r="C26" s="11" t="s">
        <v>1234</v>
      </c>
      <c r="D26" s="11" t="s">
        <v>1235</v>
      </c>
      <c r="E26" s="15" t="s">
        <v>1236</v>
      </c>
      <c r="F26" s="15" t="s">
        <v>1298</v>
      </c>
      <c r="G26" s="106"/>
      <c r="H26" s="118" t="s">
        <v>1237</v>
      </c>
      <c r="I26" s="118" t="s">
        <v>1173</v>
      </c>
    </row>
    <row r="27" spans="1:9" x14ac:dyDescent="0.3">
      <c r="A27" s="107" t="s">
        <v>1180</v>
      </c>
      <c r="B27" s="110">
        <v>0.48692810457516339</v>
      </c>
      <c r="C27" s="110">
        <v>0.13071895424836602</v>
      </c>
      <c r="D27" s="110">
        <v>0.1111111111111111</v>
      </c>
      <c r="E27" s="110">
        <v>0.27124183006535946</v>
      </c>
      <c r="H27" s="113"/>
      <c r="I27" s="113"/>
    </row>
    <row r="28" spans="1:9" x14ac:dyDescent="0.3">
      <c r="A28" s="107" t="s">
        <v>1181</v>
      </c>
      <c r="B28" s="110">
        <v>0.72519083969465647</v>
      </c>
      <c r="C28" s="110">
        <v>5.3435114503816793E-2</v>
      </c>
      <c r="D28" s="110">
        <v>3.8167938931297711E-2</v>
      </c>
      <c r="E28" s="110">
        <v>0.18320610687022901</v>
      </c>
      <c r="H28" s="113"/>
      <c r="I28" s="113"/>
    </row>
    <row r="29" spans="1:9" x14ac:dyDescent="0.3">
      <c r="A29" s="107" t="s">
        <v>1182</v>
      </c>
      <c r="B29">
        <v>7</v>
      </c>
      <c r="C29">
        <v>1</v>
      </c>
      <c r="D29">
        <v>3</v>
      </c>
      <c r="F29">
        <v>11</v>
      </c>
      <c r="H29" s="113">
        <v>2</v>
      </c>
      <c r="I29" s="113">
        <v>13</v>
      </c>
    </row>
    <row r="30" spans="1:9" x14ac:dyDescent="0.3">
      <c r="A30" s="107" t="s">
        <v>1183</v>
      </c>
      <c r="B30">
        <v>2</v>
      </c>
      <c r="C30">
        <v>1</v>
      </c>
      <c r="E30">
        <v>1</v>
      </c>
      <c r="F30">
        <v>4</v>
      </c>
      <c r="H30" s="113"/>
      <c r="I30" s="113">
        <v>4</v>
      </c>
    </row>
    <row r="31" spans="1:9" x14ac:dyDescent="0.3">
      <c r="A31" s="107" t="s">
        <v>1184</v>
      </c>
      <c r="B31" s="124">
        <v>10</v>
      </c>
      <c r="C31" s="124">
        <v>2</v>
      </c>
      <c r="D31" s="124">
        <v>2</v>
      </c>
      <c r="E31" s="124">
        <v>6</v>
      </c>
      <c r="F31" s="124">
        <v>20</v>
      </c>
      <c r="H31" s="113"/>
      <c r="I31" s="113">
        <v>20</v>
      </c>
    </row>
    <row r="32" spans="1:9" x14ac:dyDescent="0.3">
      <c r="A32" s="107" t="s">
        <v>1302</v>
      </c>
      <c r="B32" s="126">
        <f>B29+B30+B31</f>
        <v>19</v>
      </c>
      <c r="C32" s="126">
        <f>C29+C30+C31</f>
        <v>4</v>
      </c>
      <c r="D32" s="126">
        <f>D29+D30+D31</f>
        <v>5</v>
      </c>
      <c r="E32" s="126">
        <f>E29+E30+E31</f>
        <v>7</v>
      </c>
      <c r="F32" s="126">
        <v>35</v>
      </c>
      <c r="H32" s="113">
        <f>H29+H30+H31</f>
        <v>2</v>
      </c>
      <c r="I32" s="113">
        <f t="shared" ref="I32" si="4">I29+I30+I31</f>
        <v>37</v>
      </c>
    </row>
    <row r="33" spans="1:10" x14ac:dyDescent="0.3">
      <c r="B33" s="127">
        <f>B32/35</f>
        <v>0.54285714285714282</v>
      </c>
      <c r="C33" s="127">
        <f>C32/35</f>
        <v>0.11428571428571428</v>
      </c>
      <c r="D33" s="127">
        <f>D32/35</f>
        <v>0.14285714285714285</v>
      </c>
      <c r="E33" s="127">
        <f>E32/35</f>
        <v>0.2</v>
      </c>
      <c r="F33" s="126"/>
      <c r="I33" s="91"/>
    </row>
    <row r="34" spans="1:10" x14ac:dyDescent="0.3">
      <c r="J34" s="91"/>
    </row>
    <row r="36" spans="1:10" ht="43.2" x14ac:dyDescent="0.3">
      <c r="A36" s="119" t="s">
        <v>1304</v>
      </c>
      <c r="B36" s="11" t="s">
        <v>1288</v>
      </c>
      <c r="C36" s="11" t="s">
        <v>1289</v>
      </c>
      <c r="D36" s="11" t="s">
        <v>1290</v>
      </c>
      <c r="E36" s="15" t="s">
        <v>61</v>
      </c>
      <c r="F36" s="15"/>
    </row>
    <row r="37" spans="1:10" x14ac:dyDescent="0.3">
      <c r="A37" t="s">
        <v>1287</v>
      </c>
      <c r="B37" s="125">
        <v>0.54</v>
      </c>
      <c r="C37" s="91">
        <v>0.10810810810810811</v>
      </c>
      <c r="D37" s="91">
        <v>0.13513513513513514</v>
      </c>
      <c r="E37" s="125">
        <v>0.2</v>
      </c>
    </row>
    <row r="38" spans="1:10" x14ac:dyDescent="0.3">
      <c r="A38" t="s">
        <v>868</v>
      </c>
      <c r="B38" s="91">
        <v>0.72519083969465647</v>
      </c>
      <c r="C38" s="91">
        <v>5.3435114503816793E-2</v>
      </c>
      <c r="D38" s="91">
        <v>3.8167938931297711E-2</v>
      </c>
      <c r="E38" s="91">
        <v>0.18320610687022901</v>
      </c>
    </row>
    <row r="39" spans="1:10" x14ac:dyDescent="0.3">
      <c r="A39" t="s">
        <v>155</v>
      </c>
      <c r="B39" s="91">
        <v>0.48692810457516339</v>
      </c>
      <c r="C39" s="91">
        <v>0.13071895424836602</v>
      </c>
      <c r="D39" s="91">
        <v>0.1111111111111111</v>
      </c>
      <c r="E39" s="91">
        <v>0.27124183006535946</v>
      </c>
      <c r="F39" s="91"/>
    </row>
    <row r="40" spans="1:10" x14ac:dyDescent="0.3">
      <c r="G40" s="91"/>
    </row>
  </sheetData>
  <pageMargins left="0.7" right="0.7" top="0.75" bottom="0.75" header="0.3" footer="0.3"/>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E3EE-5EC2-4861-8CED-080B94CDA910}">
  <dimension ref="A3:J50"/>
  <sheetViews>
    <sheetView topLeftCell="A34" workbookViewId="0">
      <selection activeCell="A35" sqref="A35"/>
    </sheetView>
  </sheetViews>
  <sheetFormatPr defaultRowHeight="14.4" x14ac:dyDescent="0.3"/>
  <cols>
    <col min="1" max="1" width="50.6640625" customWidth="1"/>
    <col min="2" max="11" width="10.6640625" customWidth="1"/>
    <col min="12" max="12" width="68" bestFit="1" customWidth="1"/>
    <col min="13" max="13" width="19.6640625" bestFit="1" customWidth="1"/>
    <col min="14" max="14" width="218.6640625" bestFit="1" customWidth="1"/>
    <col min="15" max="15" width="18.109375" bestFit="1" customWidth="1"/>
    <col min="16" max="16" width="24.88671875" bestFit="1" customWidth="1"/>
    <col min="17" max="17" width="110.33203125" bestFit="1" customWidth="1"/>
    <col min="18" max="18" width="80.44140625" bestFit="1" customWidth="1"/>
    <col min="19" max="19" width="12.6640625" bestFit="1" customWidth="1"/>
    <col min="20" max="20" width="11.33203125" bestFit="1" customWidth="1"/>
    <col min="21" max="21" width="16.88671875" bestFit="1" customWidth="1"/>
    <col min="22" max="22" width="21.109375" bestFit="1" customWidth="1"/>
    <col min="23" max="23" width="12.44140625" bestFit="1" customWidth="1"/>
    <col min="24" max="24" width="22.109375" bestFit="1" customWidth="1"/>
    <col min="25" max="25" width="12.5546875" bestFit="1" customWidth="1"/>
    <col min="26" max="26" width="32.109375" bestFit="1" customWidth="1"/>
    <col min="27" max="27" width="14.33203125" bestFit="1" customWidth="1"/>
    <col min="28" max="28" width="52.6640625" bestFit="1" customWidth="1"/>
    <col min="29" max="29" width="12.33203125" bestFit="1" customWidth="1"/>
    <col min="30" max="30" width="35" bestFit="1" customWidth="1"/>
    <col min="31" max="31" width="14.33203125" bestFit="1" customWidth="1"/>
    <col min="32" max="32" width="15.109375" bestFit="1" customWidth="1"/>
    <col min="33" max="33" width="10.109375" bestFit="1" customWidth="1"/>
    <col min="34" max="34" width="23.6640625" bestFit="1" customWidth="1"/>
    <col min="35" max="35" width="10.6640625" bestFit="1" customWidth="1"/>
    <col min="36" max="36" width="85.5546875" bestFit="1" customWidth="1"/>
    <col min="37" max="37" width="28" bestFit="1" customWidth="1"/>
    <col min="38" max="38" width="44.44140625" bestFit="1" customWidth="1"/>
    <col min="39" max="39" width="66.6640625" bestFit="1" customWidth="1"/>
    <col min="40" max="40" width="12" bestFit="1" customWidth="1"/>
    <col min="41" max="41" width="24.6640625" bestFit="1" customWidth="1"/>
    <col min="42" max="42" width="6.6640625" bestFit="1" customWidth="1"/>
    <col min="43" max="43" width="11.44140625" bestFit="1" customWidth="1"/>
    <col min="44" max="44" width="12" bestFit="1" customWidth="1"/>
    <col min="45" max="45" width="13.109375" bestFit="1" customWidth="1"/>
    <col min="46" max="46" width="65.6640625" bestFit="1" customWidth="1"/>
    <col min="47" max="47" width="61.88671875" bestFit="1" customWidth="1"/>
    <col min="48" max="48" width="62.44140625" bestFit="1" customWidth="1"/>
    <col min="49" max="49" width="120.33203125" bestFit="1" customWidth="1"/>
    <col min="50" max="50" width="69" bestFit="1" customWidth="1"/>
    <col min="51" max="51" width="48.5546875" bestFit="1" customWidth="1"/>
    <col min="52" max="52" width="255.6640625" bestFit="1" customWidth="1"/>
    <col min="53" max="53" width="113.5546875" bestFit="1" customWidth="1"/>
    <col min="54" max="54" width="186.5546875" bestFit="1" customWidth="1"/>
    <col min="55" max="55" width="255.6640625" bestFit="1" customWidth="1"/>
    <col min="56" max="56" width="81.5546875" bestFit="1" customWidth="1"/>
    <col min="57" max="57" width="64.88671875" bestFit="1" customWidth="1"/>
    <col min="58" max="58" width="20.88671875" bestFit="1" customWidth="1"/>
    <col min="59" max="59" width="18.88671875" bestFit="1" customWidth="1"/>
    <col min="60" max="60" width="62.88671875" bestFit="1" customWidth="1"/>
    <col min="61" max="61" width="31.33203125" bestFit="1" customWidth="1"/>
    <col min="62" max="62" width="176.5546875" bestFit="1" customWidth="1"/>
    <col min="63" max="63" width="56" bestFit="1" customWidth="1"/>
    <col min="64" max="64" width="53.44140625" bestFit="1" customWidth="1"/>
    <col min="65" max="65" width="68.33203125" bestFit="1" customWidth="1"/>
    <col min="66" max="66" width="50.6640625" bestFit="1" customWidth="1"/>
    <col min="67" max="67" width="55.6640625" bestFit="1" customWidth="1"/>
    <col min="68" max="68" width="64.5546875" bestFit="1" customWidth="1"/>
    <col min="69" max="69" width="33.109375" bestFit="1" customWidth="1"/>
    <col min="70" max="70" width="255.6640625" bestFit="1" customWidth="1"/>
    <col min="71" max="71" width="143.33203125" bestFit="1" customWidth="1"/>
    <col min="72" max="72" width="42.6640625" bestFit="1" customWidth="1"/>
    <col min="73" max="73" width="182.44140625" bestFit="1" customWidth="1"/>
    <col min="74" max="74" width="85.44140625" bestFit="1" customWidth="1"/>
    <col min="75" max="75" width="41.6640625" bestFit="1" customWidth="1"/>
    <col min="76" max="76" width="255.6640625" bestFit="1" customWidth="1"/>
    <col min="77" max="77" width="109.44140625" bestFit="1" customWidth="1"/>
    <col min="78" max="78" width="39.5546875" bestFit="1" customWidth="1"/>
    <col min="79" max="79" width="44.44140625" bestFit="1" customWidth="1"/>
    <col min="80" max="80" width="39.88671875" bestFit="1" customWidth="1"/>
    <col min="81" max="81" width="90" bestFit="1" customWidth="1"/>
    <col min="82" max="82" width="37" bestFit="1" customWidth="1"/>
    <col min="83" max="83" width="77.5546875" bestFit="1" customWidth="1"/>
    <col min="84" max="84" width="83.33203125" bestFit="1" customWidth="1"/>
    <col min="85" max="85" width="86.33203125" bestFit="1" customWidth="1"/>
    <col min="86" max="86" width="3.6640625" bestFit="1" customWidth="1"/>
    <col min="87" max="87" width="48.5546875" bestFit="1" customWidth="1"/>
    <col min="88" max="88" width="37.109375" bestFit="1" customWidth="1"/>
    <col min="89" max="89" width="132.5546875" bestFit="1" customWidth="1"/>
    <col min="90" max="90" width="15.109375" bestFit="1" customWidth="1"/>
    <col min="91" max="91" width="41.5546875" bestFit="1" customWidth="1"/>
    <col min="92" max="92" width="125.88671875" bestFit="1" customWidth="1"/>
    <col min="93" max="94" width="255.6640625" bestFit="1" customWidth="1"/>
    <col min="95" max="95" width="148.33203125" bestFit="1" customWidth="1"/>
    <col min="96" max="96" width="23.88671875" bestFit="1" customWidth="1"/>
    <col min="97" max="97" width="209.109375" bestFit="1" customWidth="1"/>
    <col min="98" max="98" width="71.33203125" bestFit="1" customWidth="1"/>
    <col min="99" max="99" width="255.6640625" bestFit="1" customWidth="1"/>
    <col min="100" max="100" width="133.6640625" bestFit="1" customWidth="1"/>
    <col min="101" max="101" width="22.88671875" bestFit="1" customWidth="1"/>
    <col min="102" max="102" width="15.5546875" bestFit="1" customWidth="1"/>
    <col min="103" max="103" width="36" bestFit="1" customWidth="1"/>
    <col min="104" max="104" width="62.109375" bestFit="1" customWidth="1"/>
    <col min="105" max="105" width="13.88671875" bestFit="1" customWidth="1"/>
    <col min="106" max="106" width="23.44140625" bestFit="1" customWidth="1"/>
    <col min="107" max="107" width="19.44140625" bestFit="1" customWidth="1"/>
    <col min="108" max="108" width="26.88671875" bestFit="1" customWidth="1"/>
    <col min="109" max="109" width="54.5546875" bestFit="1" customWidth="1"/>
    <col min="110" max="110" width="36.33203125" bestFit="1" customWidth="1"/>
    <col min="111" max="111" width="255.6640625" bestFit="1" customWidth="1"/>
    <col min="112" max="112" width="114.6640625" bestFit="1" customWidth="1"/>
    <col min="113" max="113" width="61.6640625" bestFit="1" customWidth="1"/>
    <col min="114" max="114" width="3.33203125" bestFit="1" customWidth="1"/>
    <col min="115" max="115" width="5.33203125" bestFit="1" customWidth="1"/>
    <col min="116" max="116" width="23.44140625" bestFit="1" customWidth="1"/>
    <col min="117" max="117" width="25.109375" bestFit="1" customWidth="1"/>
    <col min="118" max="118" width="8.44140625" bestFit="1" customWidth="1"/>
    <col min="119" max="119" width="4.109375" bestFit="1" customWidth="1"/>
    <col min="120" max="120" width="5.5546875" bestFit="1" customWidth="1"/>
    <col min="121" max="121" width="67.109375" bestFit="1" customWidth="1"/>
    <col min="122" max="122" width="8.33203125" bestFit="1" customWidth="1"/>
    <col min="123" max="123" width="9.109375" bestFit="1" customWidth="1"/>
    <col min="124" max="124" width="64.33203125" bestFit="1" customWidth="1"/>
    <col min="125" max="125" width="11.33203125" bestFit="1" customWidth="1"/>
    <col min="126" max="126" width="63.44140625" bestFit="1" customWidth="1"/>
    <col min="127" max="127" width="25.88671875" bestFit="1" customWidth="1"/>
    <col min="128" max="128" width="16.88671875" bestFit="1" customWidth="1"/>
    <col min="129" max="129" width="21.44140625" bestFit="1" customWidth="1"/>
    <col min="130" max="130" width="17.88671875" bestFit="1" customWidth="1"/>
    <col min="131" max="131" width="19.88671875" bestFit="1" customWidth="1"/>
    <col min="132" max="132" width="15.109375" bestFit="1" customWidth="1"/>
    <col min="133" max="133" width="15.33203125" bestFit="1" customWidth="1"/>
    <col min="134" max="134" width="11" bestFit="1" customWidth="1"/>
    <col min="135" max="135" width="134.6640625" bestFit="1" customWidth="1"/>
    <col min="136" max="136" width="65.5546875" bestFit="1" customWidth="1"/>
    <col min="137" max="137" width="9.33203125" bestFit="1" customWidth="1"/>
    <col min="138" max="138" width="191.44140625" bestFit="1" customWidth="1"/>
    <col min="139" max="139" width="140.88671875" bestFit="1" customWidth="1"/>
    <col min="140" max="140" width="94.109375" bestFit="1" customWidth="1"/>
    <col min="141" max="141" width="51.109375" bestFit="1" customWidth="1"/>
    <col min="142" max="142" width="252.5546875" bestFit="1" customWidth="1"/>
    <col min="143" max="143" width="72.44140625" bestFit="1" customWidth="1"/>
    <col min="144" max="144" width="60" bestFit="1" customWidth="1"/>
    <col min="145" max="145" width="255.6640625" bestFit="1" customWidth="1"/>
    <col min="146" max="146" width="140.5546875" bestFit="1" customWidth="1"/>
    <col min="147" max="147" width="56" bestFit="1" customWidth="1"/>
    <col min="148" max="148" width="147.5546875" bestFit="1" customWidth="1"/>
    <col min="149" max="149" width="114" bestFit="1" customWidth="1"/>
    <col min="150" max="150" width="183.44140625" bestFit="1" customWidth="1"/>
    <col min="151" max="151" width="192" bestFit="1" customWidth="1"/>
    <col min="152" max="152" width="39.33203125" bestFit="1" customWidth="1"/>
    <col min="153" max="153" width="6.5546875" bestFit="1" customWidth="1"/>
    <col min="154" max="154" width="15.44140625" bestFit="1" customWidth="1"/>
    <col min="155" max="155" width="255.6640625" bestFit="1" customWidth="1"/>
    <col min="156" max="156" width="114" bestFit="1" customWidth="1"/>
    <col min="157" max="157" width="213.5546875" bestFit="1" customWidth="1"/>
    <col min="158" max="158" width="38" bestFit="1" customWidth="1"/>
    <col min="159" max="159" width="157.6640625" bestFit="1" customWidth="1"/>
    <col min="160" max="160" width="7.33203125" bestFit="1" customWidth="1"/>
    <col min="161" max="161" width="11.33203125" bestFit="1" customWidth="1"/>
  </cols>
  <sheetData>
    <row r="3" spans="1:10" x14ac:dyDescent="0.3">
      <c r="A3" s="89" t="s">
        <v>1249</v>
      </c>
      <c r="B3" s="89" t="s">
        <v>1174</v>
      </c>
    </row>
    <row r="4" spans="1:10" x14ac:dyDescent="0.3">
      <c r="A4" s="89" t="s">
        <v>1171</v>
      </c>
      <c r="B4" t="s">
        <v>1243</v>
      </c>
      <c r="C4" t="s">
        <v>1244</v>
      </c>
      <c r="D4" t="s">
        <v>1245</v>
      </c>
      <c r="E4" t="s">
        <v>1246</v>
      </c>
      <c r="F4" t="s">
        <v>1247</v>
      </c>
      <c r="G4" t="s">
        <v>1248</v>
      </c>
      <c r="H4" t="s">
        <v>1173</v>
      </c>
    </row>
    <row r="5" spans="1:10" x14ac:dyDescent="0.3">
      <c r="A5" s="90" t="s">
        <v>1180</v>
      </c>
      <c r="B5">
        <v>67</v>
      </c>
      <c r="C5">
        <v>92</v>
      </c>
      <c r="D5">
        <v>59</v>
      </c>
      <c r="E5">
        <v>52</v>
      </c>
      <c r="F5">
        <v>42</v>
      </c>
      <c r="G5">
        <v>2</v>
      </c>
      <c r="H5">
        <v>314</v>
      </c>
    </row>
    <row r="6" spans="1:10" x14ac:dyDescent="0.3">
      <c r="A6" s="90" t="s">
        <v>1181</v>
      </c>
      <c r="B6">
        <v>47</v>
      </c>
      <c r="C6">
        <v>36</v>
      </c>
      <c r="D6">
        <v>12</v>
      </c>
      <c r="E6">
        <v>27</v>
      </c>
      <c r="F6">
        <v>7</v>
      </c>
      <c r="G6">
        <v>2</v>
      </c>
      <c r="H6">
        <v>131</v>
      </c>
    </row>
    <row r="7" spans="1:10" x14ac:dyDescent="0.3">
      <c r="A7" s="90" t="s">
        <v>1182</v>
      </c>
      <c r="B7">
        <v>3</v>
      </c>
      <c r="C7">
        <v>3</v>
      </c>
      <c r="E7">
        <v>5</v>
      </c>
      <c r="F7">
        <v>2</v>
      </c>
      <c r="H7">
        <v>13</v>
      </c>
    </row>
    <row r="8" spans="1:10" x14ac:dyDescent="0.3">
      <c r="A8" s="90" t="s">
        <v>1183</v>
      </c>
      <c r="B8">
        <v>1</v>
      </c>
      <c r="C8">
        <v>1</v>
      </c>
      <c r="D8">
        <v>1</v>
      </c>
      <c r="E8">
        <v>1</v>
      </c>
      <c r="H8">
        <v>4</v>
      </c>
    </row>
    <row r="9" spans="1:10" x14ac:dyDescent="0.3">
      <c r="A9" s="90" t="s">
        <v>1184</v>
      </c>
      <c r="B9">
        <v>7</v>
      </c>
      <c r="C9">
        <v>5</v>
      </c>
      <c r="D9">
        <v>3</v>
      </c>
      <c r="E9">
        <v>2</v>
      </c>
      <c r="F9">
        <v>3</v>
      </c>
      <c r="H9">
        <v>20</v>
      </c>
    </row>
    <row r="10" spans="1:10" x14ac:dyDescent="0.3">
      <c r="A10" s="90" t="s">
        <v>1173</v>
      </c>
      <c r="B10">
        <v>125</v>
      </c>
      <c r="C10">
        <v>137</v>
      </c>
      <c r="D10">
        <v>75</v>
      </c>
      <c r="E10">
        <v>87</v>
      </c>
      <c r="F10">
        <v>54</v>
      </c>
      <c r="G10">
        <v>4</v>
      </c>
      <c r="H10">
        <v>482</v>
      </c>
    </row>
    <row r="13" spans="1:10" ht="43.2" x14ac:dyDescent="0.3">
      <c r="A13" s="119" t="s">
        <v>1249</v>
      </c>
      <c r="B13" s="15" t="s">
        <v>1174</v>
      </c>
      <c r="C13" s="15"/>
      <c r="D13" s="15"/>
      <c r="E13" s="15"/>
      <c r="F13" s="15"/>
      <c r="G13" s="15"/>
      <c r="H13" s="15"/>
    </row>
    <row r="14" spans="1:10" ht="115.2" x14ac:dyDescent="0.3">
      <c r="A14" s="15" t="s">
        <v>1171</v>
      </c>
      <c r="B14" s="119" t="s">
        <v>1291</v>
      </c>
      <c r="C14" s="119" t="s">
        <v>1292</v>
      </c>
      <c r="D14" s="119" t="s">
        <v>1293</v>
      </c>
      <c r="E14" s="119" t="s">
        <v>1303</v>
      </c>
      <c r="F14" s="119" t="s">
        <v>61</v>
      </c>
      <c r="G14" s="119" t="s">
        <v>1298</v>
      </c>
      <c r="I14" s="118" t="s">
        <v>1248</v>
      </c>
      <c r="J14" s="118" t="s">
        <v>1173</v>
      </c>
    </row>
    <row r="15" spans="1:10" x14ac:dyDescent="0.3">
      <c r="A15" s="107" t="s">
        <v>155</v>
      </c>
      <c r="B15">
        <v>67</v>
      </c>
      <c r="C15">
        <v>92</v>
      </c>
      <c r="D15">
        <v>59</v>
      </c>
      <c r="E15">
        <v>52</v>
      </c>
      <c r="F15">
        <v>42</v>
      </c>
      <c r="G15">
        <f>J15-I15</f>
        <v>312</v>
      </c>
      <c r="I15" s="113">
        <v>2</v>
      </c>
      <c r="J15" s="113">
        <v>314</v>
      </c>
    </row>
    <row r="16" spans="1:10" x14ac:dyDescent="0.3">
      <c r="B16" s="110">
        <f>B15/312</f>
        <v>0.21474358974358973</v>
      </c>
      <c r="C16" s="110">
        <f t="shared" ref="C16:F16" si="0">C15/312</f>
        <v>0.29487179487179488</v>
      </c>
      <c r="D16" s="110">
        <f t="shared" si="0"/>
        <v>0.1891025641025641</v>
      </c>
      <c r="E16" s="110">
        <f t="shared" si="0"/>
        <v>0.16666666666666666</v>
      </c>
      <c r="F16" s="110">
        <f t="shared" si="0"/>
        <v>0.13461538461538461</v>
      </c>
      <c r="I16" s="113"/>
      <c r="J16" s="113"/>
    </row>
    <row r="17" spans="1:10" x14ac:dyDescent="0.3">
      <c r="A17" s="107" t="s">
        <v>1294</v>
      </c>
      <c r="B17">
        <v>47</v>
      </c>
      <c r="C17">
        <v>36</v>
      </c>
      <c r="D17">
        <v>12</v>
      </c>
      <c r="E17">
        <v>27</v>
      </c>
      <c r="F17">
        <v>7</v>
      </c>
      <c r="G17">
        <f t="shared" ref="G17:G22" si="1">J17-I17</f>
        <v>129</v>
      </c>
      <c r="I17" s="113">
        <v>2</v>
      </c>
      <c r="J17" s="113">
        <v>131</v>
      </c>
    </row>
    <row r="18" spans="1:10" x14ac:dyDescent="0.3">
      <c r="B18" s="110">
        <f>B17/129</f>
        <v>0.36434108527131781</v>
      </c>
      <c r="C18" s="110">
        <f t="shared" ref="C18:F18" si="2">C17/129</f>
        <v>0.27906976744186046</v>
      </c>
      <c r="D18" s="110">
        <f t="shared" si="2"/>
        <v>9.3023255813953487E-2</v>
      </c>
      <c r="E18" s="110">
        <f t="shared" si="2"/>
        <v>0.20930232558139536</v>
      </c>
      <c r="F18" s="110">
        <f t="shared" si="2"/>
        <v>5.4263565891472867E-2</v>
      </c>
      <c r="I18" s="113"/>
      <c r="J18" s="113"/>
    </row>
    <row r="19" spans="1:10" x14ac:dyDescent="0.3">
      <c r="A19" s="107" t="s">
        <v>1146</v>
      </c>
      <c r="B19">
        <v>3</v>
      </c>
      <c r="C19">
        <v>3</v>
      </c>
      <c r="E19">
        <v>5</v>
      </c>
      <c r="F19">
        <v>2</v>
      </c>
      <c r="G19">
        <f t="shared" si="1"/>
        <v>13</v>
      </c>
      <c r="I19" s="113"/>
      <c r="J19" s="113">
        <v>13</v>
      </c>
    </row>
    <row r="20" spans="1:10" x14ac:dyDescent="0.3">
      <c r="A20" s="107" t="s">
        <v>101</v>
      </c>
      <c r="B20">
        <v>1</v>
      </c>
      <c r="C20">
        <v>1</v>
      </c>
      <c r="D20">
        <v>1</v>
      </c>
      <c r="E20">
        <v>1</v>
      </c>
      <c r="G20">
        <f t="shared" si="1"/>
        <v>4</v>
      </c>
      <c r="I20" s="113"/>
      <c r="J20" s="113">
        <v>4</v>
      </c>
    </row>
    <row r="21" spans="1:10" x14ac:dyDescent="0.3">
      <c r="A21" s="107" t="s">
        <v>68</v>
      </c>
      <c r="B21">
        <v>7</v>
      </c>
      <c r="C21">
        <v>5</v>
      </c>
      <c r="D21">
        <v>3</v>
      </c>
      <c r="E21">
        <v>2</v>
      </c>
      <c r="F21">
        <v>3</v>
      </c>
      <c r="G21">
        <f t="shared" si="1"/>
        <v>20</v>
      </c>
      <c r="I21" s="113"/>
      <c r="J21" s="113">
        <v>20</v>
      </c>
    </row>
    <row r="22" spans="1:10" x14ac:dyDescent="0.3">
      <c r="A22" s="92" t="s">
        <v>1173</v>
      </c>
      <c r="B22" s="92">
        <v>125</v>
      </c>
      <c r="C22" s="92">
        <v>137</v>
      </c>
      <c r="D22" s="92">
        <v>75</v>
      </c>
      <c r="E22" s="92">
        <v>87</v>
      </c>
      <c r="F22" s="92">
        <v>54</v>
      </c>
      <c r="G22" s="92">
        <f t="shared" si="1"/>
        <v>478</v>
      </c>
      <c r="I22" s="114">
        <v>4</v>
      </c>
      <c r="J22" s="114">
        <v>482</v>
      </c>
    </row>
    <row r="23" spans="1:10" x14ac:dyDescent="0.3">
      <c r="A23" s="92"/>
      <c r="B23" s="111">
        <f>B22/478</f>
        <v>0.2615062761506276</v>
      </c>
      <c r="C23" s="111">
        <f t="shared" ref="C23:F23" si="3">C22/478</f>
        <v>0.28661087866108786</v>
      </c>
      <c r="D23" s="111">
        <f t="shared" si="3"/>
        <v>0.15690376569037656</v>
      </c>
      <c r="E23" s="111">
        <f t="shared" si="3"/>
        <v>0.18200836820083682</v>
      </c>
      <c r="F23" s="111">
        <f t="shared" si="3"/>
        <v>0.11297071129707113</v>
      </c>
      <c r="G23" s="92"/>
      <c r="H23" s="92"/>
    </row>
    <row r="25" spans="1:10" x14ac:dyDescent="0.3">
      <c r="A25" s="92" t="s">
        <v>1300</v>
      </c>
    </row>
    <row r="26" spans="1:10" x14ac:dyDescent="0.3">
      <c r="B26" s="107" t="s">
        <v>1291</v>
      </c>
      <c r="C26" s="107" t="s">
        <v>1292</v>
      </c>
      <c r="D26" s="107" t="s">
        <v>1293</v>
      </c>
      <c r="E26" s="107" t="s">
        <v>1303</v>
      </c>
      <c r="F26" s="107" t="s">
        <v>61</v>
      </c>
      <c r="I26" s="113" t="s">
        <v>1248</v>
      </c>
      <c r="J26" s="113" t="s">
        <v>1173</v>
      </c>
    </row>
    <row r="27" spans="1:10" x14ac:dyDescent="0.3">
      <c r="A27" t="s">
        <v>1180</v>
      </c>
      <c r="B27" s="110">
        <v>0.21474358974358973</v>
      </c>
      <c r="C27" s="110">
        <v>0.29487179487179488</v>
      </c>
      <c r="D27" s="110">
        <v>0.1891025641025641</v>
      </c>
      <c r="E27" s="110">
        <v>0.16666666666666666</v>
      </c>
      <c r="F27" s="110">
        <v>0.13461538461538461</v>
      </c>
      <c r="I27" s="113"/>
      <c r="J27" s="113"/>
    </row>
    <row r="28" spans="1:10" x14ac:dyDescent="0.3">
      <c r="A28" t="s">
        <v>1181</v>
      </c>
      <c r="B28" s="110">
        <v>0.36434108527131781</v>
      </c>
      <c r="C28" s="110">
        <v>0.27906976744186046</v>
      </c>
      <c r="D28" s="110">
        <v>9.3023255813953487E-2</v>
      </c>
      <c r="E28" s="110">
        <v>0.20930232558139536</v>
      </c>
      <c r="F28" s="110">
        <v>5.4263565891472867E-2</v>
      </c>
      <c r="I28" s="113"/>
      <c r="J28" s="113"/>
    </row>
    <row r="29" spans="1:10" x14ac:dyDescent="0.3">
      <c r="A29" t="s">
        <v>1182</v>
      </c>
      <c r="B29">
        <v>3</v>
      </c>
      <c r="C29">
        <v>3</v>
      </c>
      <c r="E29">
        <v>5</v>
      </c>
      <c r="F29">
        <v>2</v>
      </c>
      <c r="I29" s="113"/>
      <c r="J29" s="113">
        <v>13</v>
      </c>
    </row>
    <row r="30" spans="1:10" x14ac:dyDescent="0.3">
      <c r="A30" t="s">
        <v>1183</v>
      </c>
      <c r="B30">
        <v>1</v>
      </c>
      <c r="C30">
        <v>1</v>
      </c>
      <c r="D30">
        <v>1</v>
      </c>
      <c r="E30">
        <v>1</v>
      </c>
      <c r="I30" s="113"/>
      <c r="J30" s="113">
        <v>4</v>
      </c>
    </row>
    <row r="31" spans="1:10" x14ac:dyDescent="0.3">
      <c r="A31" t="s">
        <v>1184</v>
      </c>
      <c r="B31" s="124">
        <v>7</v>
      </c>
      <c r="C31" s="124">
        <v>5</v>
      </c>
      <c r="D31" s="124">
        <v>3</v>
      </c>
      <c r="E31" s="124">
        <v>2</v>
      </c>
      <c r="F31" s="124">
        <v>3</v>
      </c>
      <c r="I31" s="113"/>
      <c r="J31" s="113">
        <v>20</v>
      </c>
    </row>
    <row r="32" spans="1:10" x14ac:dyDescent="0.3">
      <c r="A32" s="107" t="s">
        <v>1302</v>
      </c>
      <c r="B32" s="126">
        <f>B29+B30+B31</f>
        <v>11</v>
      </c>
      <c r="C32" s="126">
        <f t="shared" ref="C32:F32" si="4">C29+C30+C31</f>
        <v>9</v>
      </c>
      <c r="D32" s="126">
        <f t="shared" si="4"/>
        <v>4</v>
      </c>
      <c r="E32" s="126">
        <f t="shared" si="4"/>
        <v>8</v>
      </c>
      <c r="F32" s="126">
        <f t="shared" si="4"/>
        <v>5</v>
      </c>
      <c r="I32" s="113"/>
      <c r="J32" s="113">
        <f>J29+J30+J31</f>
        <v>37</v>
      </c>
    </row>
    <row r="33" spans="1:6" x14ac:dyDescent="0.3">
      <c r="B33" s="127">
        <f>B32/37</f>
        <v>0.29729729729729731</v>
      </c>
      <c r="C33" s="127">
        <f t="shared" ref="C33:F33" si="5">C32/37</f>
        <v>0.24324324324324326</v>
      </c>
      <c r="D33" s="127">
        <f t="shared" si="5"/>
        <v>0.10810810810810811</v>
      </c>
      <c r="E33" s="127">
        <f t="shared" si="5"/>
        <v>0.21621621621621623</v>
      </c>
      <c r="F33" s="127">
        <f t="shared" si="5"/>
        <v>0.13513513513513514</v>
      </c>
    </row>
    <row r="35" spans="1:6" ht="43.2" x14ac:dyDescent="0.3">
      <c r="A35" s="119" t="s">
        <v>26</v>
      </c>
      <c r="B35" t="s">
        <v>1291</v>
      </c>
      <c r="C35" t="s">
        <v>1292</v>
      </c>
      <c r="D35" t="s">
        <v>1293</v>
      </c>
      <c r="E35" t="s">
        <v>1295</v>
      </c>
      <c r="F35" t="s">
        <v>61</v>
      </c>
    </row>
    <row r="36" spans="1:6" x14ac:dyDescent="0.3">
      <c r="A36" t="s">
        <v>1287</v>
      </c>
      <c r="B36" s="91">
        <v>0.29729729729729731</v>
      </c>
      <c r="C36" s="91">
        <v>0.24324324324324326</v>
      </c>
      <c r="D36" s="91">
        <v>0.10810810810810811</v>
      </c>
      <c r="E36" s="91">
        <v>0.21621621621621623</v>
      </c>
      <c r="F36" s="91">
        <v>0.13513513513513514</v>
      </c>
    </row>
    <row r="37" spans="1:6" x14ac:dyDescent="0.3">
      <c r="A37" t="s">
        <v>1294</v>
      </c>
      <c r="B37" s="91">
        <v>0.36434108527131781</v>
      </c>
      <c r="C37" s="91">
        <v>0.27906976744186046</v>
      </c>
      <c r="D37" s="91">
        <v>9.3023255813953487E-2</v>
      </c>
      <c r="E37" s="91">
        <v>0.20930232558139536</v>
      </c>
      <c r="F37" s="91">
        <v>5.4263565891472867E-2</v>
      </c>
    </row>
    <row r="38" spans="1:6" x14ac:dyDescent="0.3">
      <c r="A38" s="107" t="s">
        <v>155</v>
      </c>
      <c r="B38" s="91">
        <v>0.21474358974358973</v>
      </c>
      <c r="C38" s="91">
        <v>0.29487179487179488</v>
      </c>
      <c r="D38" s="91">
        <v>0.1891025641025641</v>
      </c>
      <c r="E38" s="91">
        <v>0.16666666666666666</v>
      </c>
      <c r="F38" s="91">
        <v>0.13461538461538461</v>
      </c>
    </row>
    <row r="48" spans="1:6" x14ac:dyDescent="0.3">
      <c r="B48" s="109"/>
      <c r="C48" s="109"/>
      <c r="D48" s="109"/>
      <c r="E48" s="109"/>
      <c r="F48" s="109"/>
    </row>
    <row r="49" spans="2:6" x14ac:dyDescent="0.3">
      <c r="B49" s="109"/>
      <c r="C49" s="109"/>
      <c r="D49" s="109"/>
      <c r="E49" s="109"/>
      <c r="F49" s="109"/>
    </row>
    <row r="50" spans="2:6" x14ac:dyDescent="0.3">
      <c r="B50" s="109"/>
      <c r="C50" s="109"/>
      <c r="D50" s="109"/>
      <c r="E50" s="109"/>
      <c r="F50" s="109"/>
    </row>
  </sheetData>
  <pageMargins left="0.7" right="0.7" top="0.75" bottom="0.75" header="0.3" footer="0.3"/>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FAAA8-7115-4537-B787-23E79165B597}">
  <dimension ref="A3:H39"/>
  <sheetViews>
    <sheetView topLeftCell="A35" workbookViewId="0">
      <selection activeCell="A26" sqref="A26"/>
    </sheetView>
  </sheetViews>
  <sheetFormatPr defaultRowHeight="14.4" x14ac:dyDescent="0.3"/>
  <cols>
    <col min="1" max="1" width="50.6640625" customWidth="1"/>
    <col min="2" max="9" width="10.6640625" customWidth="1"/>
  </cols>
  <sheetData>
    <row r="3" spans="1:8" x14ac:dyDescent="0.3">
      <c r="A3" s="89" t="s">
        <v>1250</v>
      </c>
      <c r="B3" s="89" t="s">
        <v>1174</v>
      </c>
    </row>
    <row r="4" spans="1:8" x14ac:dyDescent="0.3">
      <c r="A4" s="89" t="s">
        <v>1171</v>
      </c>
      <c r="B4" t="s">
        <v>1229</v>
      </c>
      <c r="C4" t="s">
        <v>1230</v>
      </c>
      <c r="D4" t="s">
        <v>1231</v>
      </c>
      <c r="E4" t="s">
        <v>1232</v>
      </c>
      <c r="F4" t="s">
        <v>1173</v>
      </c>
    </row>
    <row r="5" spans="1:8" x14ac:dyDescent="0.3">
      <c r="A5" s="90" t="s">
        <v>1180</v>
      </c>
      <c r="B5">
        <v>214</v>
      </c>
      <c r="C5">
        <v>27</v>
      </c>
      <c r="D5">
        <v>68</v>
      </c>
      <c r="E5">
        <v>5</v>
      </c>
      <c r="F5">
        <v>314</v>
      </c>
    </row>
    <row r="6" spans="1:8" x14ac:dyDescent="0.3">
      <c r="A6" s="90" t="s">
        <v>1181</v>
      </c>
      <c r="B6">
        <v>77</v>
      </c>
      <c r="C6">
        <v>36</v>
      </c>
      <c r="D6">
        <v>16</v>
      </c>
      <c r="E6">
        <v>2</v>
      </c>
      <c r="F6">
        <v>131</v>
      </c>
    </row>
    <row r="7" spans="1:8" x14ac:dyDescent="0.3">
      <c r="A7" s="90" t="s">
        <v>1182</v>
      </c>
      <c r="B7">
        <v>11</v>
      </c>
      <c r="D7">
        <v>2</v>
      </c>
      <c r="F7">
        <v>13</v>
      </c>
    </row>
    <row r="8" spans="1:8" x14ac:dyDescent="0.3">
      <c r="A8" s="90" t="s">
        <v>1183</v>
      </c>
      <c r="B8">
        <v>3</v>
      </c>
      <c r="C8">
        <v>1</v>
      </c>
      <c r="F8">
        <v>4</v>
      </c>
    </row>
    <row r="9" spans="1:8" x14ac:dyDescent="0.3">
      <c r="A9" s="90" t="s">
        <v>1184</v>
      </c>
      <c r="B9">
        <v>9</v>
      </c>
      <c r="C9">
        <v>7</v>
      </c>
      <c r="D9">
        <v>4</v>
      </c>
      <c r="F9">
        <v>20</v>
      </c>
    </row>
    <row r="10" spans="1:8" x14ac:dyDescent="0.3">
      <c r="A10" s="90" t="s">
        <v>1173</v>
      </c>
      <c r="B10">
        <v>314</v>
      </c>
      <c r="C10">
        <v>71</v>
      </c>
      <c r="D10">
        <v>90</v>
      </c>
      <c r="E10">
        <v>7</v>
      </c>
      <c r="F10">
        <v>482</v>
      </c>
    </row>
    <row r="13" spans="1:8" ht="43.2" x14ac:dyDescent="0.3">
      <c r="A13" s="112" t="s">
        <v>1250</v>
      </c>
    </row>
    <row r="14" spans="1:8" ht="28.8" x14ac:dyDescent="0.3">
      <c r="B14" s="119" t="s">
        <v>60</v>
      </c>
      <c r="C14" s="119" t="s">
        <v>59</v>
      </c>
      <c r="D14" s="119" t="s">
        <v>90</v>
      </c>
      <c r="E14" s="119" t="s">
        <v>1298</v>
      </c>
      <c r="G14" s="113" t="s">
        <v>109</v>
      </c>
      <c r="H14" s="113" t="s">
        <v>1173</v>
      </c>
    </row>
    <row r="15" spans="1:8" x14ac:dyDescent="0.3">
      <c r="A15" t="s">
        <v>1180</v>
      </c>
      <c r="B15">
        <v>214</v>
      </c>
      <c r="C15">
        <v>27</v>
      </c>
      <c r="D15">
        <v>68</v>
      </c>
      <c r="E15">
        <f>H15-G15</f>
        <v>309</v>
      </c>
      <c r="G15" s="113">
        <v>5</v>
      </c>
      <c r="H15" s="113">
        <v>314</v>
      </c>
    </row>
    <row r="16" spans="1:8" x14ac:dyDescent="0.3">
      <c r="B16" s="110">
        <f>B15/309</f>
        <v>0.69255663430420711</v>
      </c>
      <c r="C16" s="110">
        <f t="shared" ref="C16:D16" si="0">C15/309</f>
        <v>8.7378640776699032E-2</v>
      </c>
      <c r="D16" s="110">
        <f t="shared" si="0"/>
        <v>0.22006472491909385</v>
      </c>
      <c r="G16" s="113"/>
      <c r="H16" s="113"/>
    </row>
    <row r="17" spans="1:8" x14ac:dyDescent="0.3">
      <c r="A17" t="s">
        <v>1181</v>
      </c>
      <c r="B17">
        <v>77</v>
      </c>
      <c r="C17">
        <v>36</v>
      </c>
      <c r="D17">
        <v>16</v>
      </c>
      <c r="E17">
        <f t="shared" ref="E17:E22" si="1">H17-G17</f>
        <v>129</v>
      </c>
      <c r="G17" s="113">
        <v>2</v>
      </c>
      <c r="H17" s="113">
        <v>131</v>
      </c>
    </row>
    <row r="18" spans="1:8" x14ac:dyDescent="0.3">
      <c r="B18" s="110">
        <f>B17/129</f>
        <v>0.5968992248062015</v>
      </c>
      <c r="C18" s="110">
        <f t="shared" ref="C18:D18" si="2">C17/129</f>
        <v>0.27906976744186046</v>
      </c>
      <c r="D18" s="110">
        <f t="shared" si="2"/>
        <v>0.12403100775193798</v>
      </c>
      <c r="G18" s="113"/>
      <c r="H18" s="113"/>
    </row>
    <row r="19" spans="1:8" x14ac:dyDescent="0.3">
      <c r="A19" t="s">
        <v>1182</v>
      </c>
      <c r="B19">
        <v>11</v>
      </c>
      <c r="D19">
        <v>2</v>
      </c>
      <c r="E19">
        <f t="shared" si="1"/>
        <v>13</v>
      </c>
      <c r="G19" s="113"/>
      <c r="H19" s="113">
        <v>13</v>
      </c>
    </row>
    <row r="20" spans="1:8" x14ac:dyDescent="0.3">
      <c r="A20" t="s">
        <v>1183</v>
      </c>
      <c r="B20">
        <v>3</v>
      </c>
      <c r="C20">
        <v>1</v>
      </c>
      <c r="E20">
        <f t="shared" si="1"/>
        <v>4</v>
      </c>
      <c r="G20" s="113"/>
      <c r="H20" s="113">
        <v>4</v>
      </c>
    </row>
    <row r="21" spans="1:8" x14ac:dyDescent="0.3">
      <c r="A21" t="s">
        <v>1184</v>
      </c>
      <c r="B21">
        <v>9</v>
      </c>
      <c r="C21">
        <v>7</v>
      </c>
      <c r="D21">
        <v>4</v>
      </c>
      <c r="E21">
        <f t="shared" si="1"/>
        <v>20</v>
      </c>
      <c r="G21" s="113"/>
      <c r="H21" s="113">
        <v>20</v>
      </c>
    </row>
    <row r="22" spans="1:8" x14ac:dyDescent="0.3">
      <c r="A22" s="92" t="s">
        <v>1173</v>
      </c>
      <c r="B22" s="92">
        <v>314</v>
      </c>
      <c r="C22" s="92">
        <v>71</v>
      </c>
      <c r="D22" s="92">
        <v>90</v>
      </c>
      <c r="E22" s="92">
        <f t="shared" si="1"/>
        <v>475</v>
      </c>
      <c r="G22" s="114">
        <v>7</v>
      </c>
      <c r="H22" s="114">
        <v>482</v>
      </c>
    </row>
    <row r="23" spans="1:8" x14ac:dyDescent="0.3">
      <c r="A23" s="92"/>
      <c r="B23" s="111">
        <f>B22/475</f>
        <v>0.66105263157894734</v>
      </c>
      <c r="C23" s="111">
        <f t="shared" ref="C23:D23" si="3">C22/475</f>
        <v>0.14947368421052631</v>
      </c>
      <c r="D23" s="111">
        <f t="shared" si="3"/>
        <v>0.18947368421052632</v>
      </c>
      <c r="G23" s="92"/>
      <c r="H23" s="92"/>
    </row>
    <row r="26" spans="1:8" ht="28.8" x14ac:dyDescent="0.3">
      <c r="A26" s="92" t="s">
        <v>1300</v>
      </c>
      <c r="B26" s="129" t="s">
        <v>60</v>
      </c>
      <c r="C26" s="129" t="s">
        <v>59</v>
      </c>
      <c r="D26" s="129" t="s">
        <v>90</v>
      </c>
      <c r="E26" s="128" t="s">
        <v>1298</v>
      </c>
      <c r="G26" s="113" t="s">
        <v>1232</v>
      </c>
      <c r="H26" s="113" t="s">
        <v>1173</v>
      </c>
    </row>
    <row r="27" spans="1:8" x14ac:dyDescent="0.3">
      <c r="A27" t="s">
        <v>1180</v>
      </c>
      <c r="B27" s="131">
        <v>0.69255663430420711</v>
      </c>
      <c r="C27" s="131">
        <v>8.7378640776699032E-2</v>
      </c>
      <c r="D27" s="131">
        <v>0.22006472491909385</v>
      </c>
      <c r="G27" s="113"/>
      <c r="H27" s="113"/>
    </row>
    <row r="28" spans="1:8" x14ac:dyDescent="0.3">
      <c r="A28" t="s">
        <v>1181</v>
      </c>
      <c r="B28" s="131">
        <v>0.5968992248062015</v>
      </c>
      <c r="C28" s="131">
        <v>0.27906976744186046</v>
      </c>
      <c r="D28" s="131">
        <v>0.12403100775193798</v>
      </c>
      <c r="G28" s="113"/>
      <c r="H28" s="113"/>
    </row>
    <row r="29" spans="1:8" x14ac:dyDescent="0.3">
      <c r="A29" t="s">
        <v>1182</v>
      </c>
      <c r="B29">
        <v>11</v>
      </c>
      <c r="D29">
        <v>2</v>
      </c>
      <c r="E29">
        <f t="shared" ref="E29:E31" si="4">H29-G29</f>
        <v>13</v>
      </c>
      <c r="G29" s="113"/>
      <c r="H29" s="113">
        <v>13</v>
      </c>
    </row>
    <row r="30" spans="1:8" x14ac:dyDescent="0.3">
      <c r="A30" t="s">
        <v>1183</v>
      </c>
      <c r="B30">
        <v>3</v>
      </c>
      <c r="C30">
        <v>1</v>
      </c>
      <c r="E30">
        <f t="shared" si="4"/>
        <v>4</v>
      </c>
      <c r="G30" s="113"/>
      <c r="H30" s="113">
        <v>4</v>
      </c>
    </row>
    <row r="31" spans="1:8" x14ac:dyDescent="0.3">
      <c r="A31" t="s">
        <v>1184</v>
      </c>
      <c r="B31" s="124">
        <v>9</v>
      </c>
      <c r="C31" s="124">
        <v>7</v>
      </c>
      <c r="D31" s="124">
        <v>4</v>
      </c>
      <c r="E31" s="124">
        <f t="shared" si="4"/>
        <v>20</v>
      </c>
      <c r="G31" s="113"/>
      <c r="H31" s="113">
        <v>20</v>
      </c>
    </row>
    <row r="32" spans="1:8" x14ac:dyDescent="0.3">
      <c r="A32" s="107" t="s">
        <v>1302</v>
      </c>
      <c r="B32" s="126">
        <f>B29+B30+B31</f>
        <v>23</v>
      </c>
      <c r="C32" s="126">
        <f t="shared" ref="C32:D32" si="5">C29+C30+C31</f>
        <v>8</v>
      </c>
      <c r="D32" s="126">
        <f t="shared" si="5"/>
        <v>6</v>
      </c>
      <c r="G32" s="113"/>
      <c r="H32" s="113">
        <f>H29+H30+H31</f>
        <v>37</v>
      </c>
    </row>
    <row r="33" spans="1:4" x14ac:dyDescent="0.3">
      <c r="B33" s="130">
        <f>B32/37</f>
        <v>0.6216216216216216</v>
      </c>
      <c r="C33" s="130">
        <f t="shared" ref="C33:D33" si="6">C32/37</f>
        <v>0.21621621621621623</v>
      </c>
      <c r="D33" s="130">
        <f t="shared" si="6"/>
        <v>0.16216216216216217</v>
      </c>
    </row>
    <row r="36" spans="1:4" ht="43.2" x14ac:dyDescent="0.3">
      <c r="A36" s="112" t="s">
        <v>27</v>
      </c>
      <c r="B36" t="s">
        <v>60</v>
      </c>
      <c r="C36" t="s">
        <v>59</v>
      </c>
      <c r="D36" t="s">
        <v>90</v>
      </c>
    </row>
    <row r="37" spans="1:4" x14ac:dyDescent="0.3">
      <c r="A37" t="s">
        <v>1287</v>
      </c>
      <c r="B37" s="91">
        <v>0.6216216216216216</v>
      </c>
      <c r="C37" s="91">
        <v>0.21621621621621623</v>
      </c>
      <c r="D37" s="91">
        <v>0.16216216216216217</v>
      </c>
    </row>
    <row r="38" spans="1:4" x14ac:dyDescent="0.3">
      <c r="A38" t="s">
        <v>868</v>
      </c>
      <c r="B38" s="91">
        <v>0.5968992248062015</v>
      </c>
      <c r="C38" s="91">
        <v>0.27906976744186046</v>
      </c>
      <c r="D38" s="91">
        <v>0.12403100775193798</v>
      </c>
    </row>
    <row r="39" spans="1:4" x14ac:dyDescent="0.3">
      <c r="A39" t="s">
        <v>155</v>
      </c>
      <c r="B39" s="91">
        <v>0.69255663430420711</v>
      </c>
      <c r="C39" s="91">
        <v>8.7378640776699032E-2</v>
      </c>
      <c r="D39" s="91">
        <v>0.22006472491909385</v>
      </c>
    </row>
  </sheetData>
  <pageMargins left="0.7" right="0.7" top="0.75" bottom="0.75" header="0.3" footer="0.3"/>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31A7-F948-4891-8A6D-4C6FD8D4904C}">
  <dimension ref="A3:H39"/>
  <sheetViews>
    <sheetView topLeftCell="A35" workbookViewId="0">
      <selection activeCell="A36" sqref="A36"/>
    </sheetView>
  </sheetViews>
  <sheetFormatPr defaultRowHeight="14.4" x14ac:dyDescent="0.3"/>
  <cols>
    <col min="1" max="1" width="50.6640625" customWidth="1"/>
    <col min="2" max="8" width="10.6640625" customWidth="1"/>
  </cols>
  <sheetData>
    <row r="3" spans="1:8" x14ac:dyDescent="0.3">
      <c r="A3" s="89" t="s">
        <v>1251</v>
      </c>
      <c r="B3" s="89" t="s">
        <v>1174</v>
      </c>
    </row>
    <row r="4" spans="1:8" x14ac:dyDescent="0.3">
      <c r="A4" s="89" t="s">
        <v>1171</v>
      </c>
      <c r="B4" t="s">
        <v>1229</v>
      </c>
      <c r="C4" t="s">
        <v>1230</v>
      </c>
      <c r="D4" t="s">
        <v>1231</v>
      </c>
      <c r="E4" t="s">
        <v>1232</v>
      </c>
      <c r="F4" t="s">
        <v>1173</v>
      </c>
    </row>
    <row r="5" spans="1:8" x14ac:dyDescent="0.3">
      <c r="A5" s="90" t="s">
        <v>1180</v>
      </c>
      <c r="B5">
        <v>227</v>
      </c>
      <c r="C5">
        <v>23</v>
      </c>
      <c r="D5">
        <v>57</v>
      </c>
      <c r="E5">
        <v>7</v>
      </c>
      <c r="F5">
        <v>314</v>
      </c>
    </row>
    <row r="6" spans="1:8" x14ac:dyDescent="0.3">
      <c r="A6" s="90" t="s">
        <v>1181</v>
      </c>
      <c r="B6">
        <v>106</v>
      </c>
      <c r="C6">
        <v>13</v>
      </c>
      <c r="D6">
        <v>11</v>
      </c>
      <c r="E6">
        <v>1</v>
      </c>
      <c r="F6">
        <v>131</v>
      </c>
    </row>
    <row r="7" spans="1:8" x14ac:dyDescent="0.3">
      <c r="A7" s="90" t="s">
        <v>1182</v>
      </c>
      <c r="B7">
        <v>11</v>
      </c>
      <c r="C7">
        <v>1</v>
      </c>
      <c r="D7">
        <v>1</v>
      </c>
      <c r="F7">
        <v>13</v>
      </c>
    </row>
    <row r="8" spans="1:8" x14ac:dyDescent="0.3">
      <c r="A8" s="90" t="s">
        <v>1183</v>
      </c>
      <c r="B8">
        <v>3</v>
      </c>
      <c r="D8">
        <v>1</v>
      </c>
      <c r="F8">
        <v>4</v>
      </c>
    </row>
    <row r="9" spans="1:8" x14ac:dyDescent="0.3">
      <c r="A9" s="90" t="s">
        <v>1184</v>
      </c>
      <c r="B9">
        <v>15</v>
      </c>
      <c r="C9">
        <v>2</v>
      </c>
      <c r="D9">
        <v>2</v>
      </c>
      <c r="E9">
        <v>1</v>
      </c>
      <c r="F9">
        <v>20</v>
      </c>
    </row>
    <row r="10" spans="1:8" x14ac:dyDescent="0.3">
      <c r="A10" s="90" t="s">
        <v>1173</v>
      </c>
      <c r="B10">
        <v>362</v>
      </c>
      <c r="C10">
        <v>39</v>
      </c>
      <c r="D10">
        <v>72</v>
      </c>
      <c r="E10">
        <v>9</v>
      </c>
      <c r="F10">
        <v>482</v>
      </c>
    </row>
    <row r="13" spans="1:8" ht="57.6" x14ac:dyDescent="0.3">
      <c r="A13" s="112" t="s">
        <v>1306</v>
      </c>
    </row>
    <row r="14" spans="1:8" ht="28.8" x14ac:dyDescent="0.3">
      <c r="B14" s="119" t="s">
        <v>60</v>
      </c>
      <c r="C14" s="119" t="s">
        <v>59</v>
      </c>
      <c r="D14" s="119" t="s">
        <v>90</v>
      </c>
      <c r="E14" s="119" t="s">
        <v>1298</v>
      </c>
      <c r="F14" s="15"/>
      <c r="G14" s="118" t="s">
        <v>1232</v>
      </c>
      <c r="H14" s="118" t="s">
        <v>1173</v>
      </c>
    </row>
    <row r="15" spans="1:8" x14ac:dyDescent="0.3">
      <c r="A15" s="107" t="s">
        <v>155</v>
      </c>
      <c r="B15">
        <v>227</v>
      </c>
      <c r="C15">
        <v>23</v>
      </c>
      <c r="D15">
        <v>57</v>
      </c>
      <c r="E15">
        <f>H15-G15</f>
        <v>307</v>
      </c>
      <c r="G15" s="113">
        <v>7</v>
      </c>
      <c r="H15" s="113">
        <v>314</v>
      </c>
    </row>
    <row r="16" spans="1:8" x14ac:dyDescent="0.3">
      <c r="B16" s="110">
        <f>B15/307</f>
        <v>0.73941368078175895</v>
      </c>
      <c r="C16" s="110">
        <f t="shared" ref="C16:D16" si="0">C15/307</f>
        <v>7.4918566775244305E-2</v>
      </c>
      <c r="D16" s="110">
        <f t="shared" si="0"/>
        <v>0.18566775244299674</v>
      </c>
      <c r="G16" s="113"/>
      <c r="H16" s="113"/>
    </row>
    <row r="17" spans="1:8" x14ac:dyDescent="0.3">
      <c r="A17" s="107" t="s">
        <v>868</v>
      </c>
      <c r="B17">
        <v>106</v>
      </c>
      <c r="C17">
        <v>13</v>
      </c>
      <c r="D17">
        <v>11</v>
      </c>
      <c r="E17">
        <f t="shared" ref="E17:E22" si="1">H17-G17</f>
        <v>130</v>
      </c>
      <c r="G17" s="113">
        <v>1</v>
      </c>
      <c r="H17" s="113">
        <v>131</v>
      </c>
    </row>
    <row r="18" spans="1:8" x14ac:dyDescent="0.3">
      <c r="B18" s="110">
        <f>B17/130</f>
        <v>0.81538461538461537</v>
      </c>
      <c r="C18" s="110">
        <f t="shared" ref="C18:D18" si="2">C17/130</f>
        <v>0.1</v>
      </c>
      <c r="D18" s="110">
        <f t="shared" si="2"/>
        <v>8.461538461538462E-2</v>
      </c>
      <c r="G18" s="113"/>
      <c r="H18" s="113"/>
    </row>
    <row r="19" spans="1:8" x14ac:dyDescent="0.3">
      <c r="A19" s="107" t="s">
        <v>1146</v>
      </c>
      <c r="B19">
        <v>11</v>
      </c>
      <c r="C19">
        <v>1</v>
      </c>
      <c r="D19">
        <v>1</v>
      </c>
      <c r="E19">
        <f t="shared" si="1"/>
        <v>13</v>
      </c>
      <c r="G19" s="113"/>
      <c r="H19" s="113">
        <v>13</v>
      </c>
    </row>
    <row r="20" spans="1:8" x14ac:dyDescent="0.3">
      <c r="A20" s="107" t="s">
        <v>101</v>
      </c>
      <c r="B20">
        <v>3</v>
      </c>
      <c r="D20">
        <v>1</v>
      </c>
      <c r="E20">
        <f t="shared" si="1"/>
        <v>4</v>
      </c>
      <c r="G20" s="113"/>
      <c r="H20" s="113">
        <v>4</v>
      </c>
    </row>
    <row r="21" spans="1:8" x14ac:dyDescent="0.3">
      <c r="A21" s="107" t="s">
        <v>68</v>
      </c>
      <c r="B21">
        <v>15</v>
      </c>
      <c r="C21">
        <v>2</v>
      </c>
      <c r="D21">
        <v>2</v>
      </c>
      <c r="E21">
        <f t="shared" si="1"/>
        <v>19</v>
      </c>
      <c r="G21" s="113">
        <v>1</v>
      </c>
      <c r="H21" s="113">
        <v>20</v>
      </c>
    </row>
    <row r="22" spans="1:8" x14ac:dyDescent="0.3">
      <c r="A22" s="92" t="s">
        <v>1173</v>
      </c>
      <c r="B22" s="92">
        <v>362</v>
      </c>
      <c r="C22" s="92">
        <v>39</v>
      </c>
      <c r="D22" s="92">
        <v>72</v>
      </c>
      <c r="E22" s="92">
        <f t="shared" si="1"/>
        <v>473</v>
      </c>
      <c r="G22" s="114">
        <v>9</v>
      </c>
      <c r="H22" s="114">
        <v>482</v>
      </c>
    </row>
    <row r="23" spans="1:8" x14ac:dyDescent="0.3">
      <c r="B23" s="111">
        <f>B22/473</f>
        <v>0.76532769556025371</v>
      </c>
      <c r="C23" s="111">
        <f t="shared" ref="C23:D23" si="3">C22/473</f>
        <v>8.2452431289640596E-2</v>
      </c>
      <c r="D23" s="111">
        <f t="shared" si="3"/>
        <v>0.15221987315010571</v>
      </c>
    </row>
    <row r="24" spans="1:8" x14ac:dyDescent="0.3">
      <c r="B24" s="111"/>
      <c r="C24" s="111"/>
      <c r="D24" s="111"/>
    </row>
    <row r="26" spans="1:8" ht="28.8" x14ac:dyDescent="0.3">
      <c r="A26" s="92" t="s">
        <v>1300</v>
      </c>
      <c r="B26" s="119" t="s">
        <v>60</v>
      </c>
      <c r="C26" s="119" t="s">
        <v>59</v>
      </c>
      <c r="D26" s="119" t="s">
        <v>90</v>
      </c>
      <c r="E26" s="119" t="s">
        <v>1298</v>
      </c>
      <c r="F26" s="15"/>
      <c r="G26" s="118" t="s">
        <v>109</v>
      </c>
      <c r="H26" s="118" t="s">
        <v>1173</v>
      </c>
    </row>
    <row r="27" spans="1:8" x14ac:dyDescent="0.3">
      <c r="A27" t="s">
        <v>1180</v>
      </c>
      <c r="B27" s="110">
        <v>0.73941368078175895</v>
      </c>
      <c r="C27" s="110">
        <v>7.4918566775244305E-2</v>
      </c>
      <c r="D27" s="110">
        <v>0.18566775244299674</v>
      </c>
      <c r="G27" s="113"/>
      <c r="H27" s="113"/>
    </row>
    <row r="28" spans="1:8" x14ac:dyDescent="0.3">
      <c r="A28" t="s">
        <v>1181</v>
      </c>
      <c r="B28" s="110">
        <v>0.81538461538461537</v>
      </c>
      <c r="C28" s="110">
        <v>0.1</v>
      </c>
      <c r="D28" s="110">
        <v>8.461538461538462E-2</v>
      </c>
      <c r="G28" s="113"/>
      <c r="H28" s="113"/>
    </row>
    <row r="29" spans="1:8" x14ac:dyDescent="0.3">
      <c r="A29" t="s">
        <v>1182</v>
      </c>
      <c r="B29">
        <v>11</v>
      </c>
      <c r="C29">
        <v>1</v>
      </c>
      <c r="D29">
        <v>1</v>
      </c>
      <c r="E29">
        <f>H29-G29</f>
        <v>13</v>
      </c>
      <c r="G29" s="113"/>
      <c r="H29" s="113">
        <v>13</v>
      </c>
    </row>
    <row r="30" spans="1:8" x14ac:dyDescent="0.3">
      <c r="A30" t="s">
        <v>1183</v>
      </c>
      <c r="B30">
        <v>3</v>
      </c>
      <c r="D30">
        <v>1</v>
      </c>
      <c r="E30">
        <f t="shared" ref="E30:E32" si="4">H30-G30</f>
        <v>4</v>
      </c>
      <c r="G30" s="113"/>
      <c r="H30" s="113">
        <v>4</v>
      </c>
    </row>
    <row r="31" spans="1:8" x14ac:dyDescent="0.3">
      <c r="A31" t="s">
        <v>1184</v>
      </c>
      <c r="B31" s="124">
        <v>15</v>
      </c>
      <c r="C31" s="124">
        <v>2</v>
      </c>
      <c r="D31" s="124">
        <v>2</v>
      </c>
      <c r="E31" s="124">
        <f t="shared" si="4"/>
        <v>19</v>
      </c>
      <c r="G31" s="113">
        <v>1</v>
      </c>
      <c r="H31" s="113">
        <v>20</v>
      </c>
    </row>
    <row r="32" spans="1:8" x14ac:dyDescent="0.3">
      <c r="A32" s="107" t="s">
        <v>1302</v>
      </c>
      <c r="B32" s="126">
        <f>B29+B30+B31</f>
        <v>29</v>
      </c>
      <c r="C32" s="126">
        <f t="shared" ref="C32:D32" si="5">C29+C30+C31</f>
        <v>3</v>
      </c>
      <c r="D32" s="126">
        <f t="shared" si="5"/>
        <v>4</v>
      </c>
      <c r="E32" s="126">
        <f t="shared" si="4"/>
        <v>36</v>
      </c>
      <c r="G32" s="113">
        <f>G29+G30+G31</f>
        <v>1</v>
      </c>
      <c r="H32" s="113">
        <f>H29+H30+H31</f>
        <v>37</v>
      </c>
    </row>
    <row r="33" spans="1:5" x14ac:dyDescent="0.3">
      <c r="B33" s="127">
        <f>B32/36</f>
        <v>0.80555555555555558</v>
      </c>
      <c r="C33" s="127">
        <f t="shared" ref="C33:D33" si="6">C32/36</f>
        <v>8.3333333333333329E-2</v>
      </c>
      <c r="D33" s="127">
        <f t="shared" si="6"/>
        <v>0.1111111111111111</v>
      </c>
      <c r="E33" s="126"/>
    </row>
    <row r="36" spans="1:5" ht="43.2" x14ac:dyDescent="0.3">
      <c r="A36" s="112" t="s">
        <v>1305</v>
      </c>
      <c r="B36" t="s">
        <v>60</v>
      </c>
      <c r="C36" t="s">
        <v>1285</v>
      </c>
      <c r="D36" t="s">
        <v>90</v>
      </c>
    </row>
    <row r="37" spans="1:5" x14ac:dyDescent="0.3">
      <c r="A37" t="s">
        <v>1287</v>
      </c>
      <c r="B37" s="91">
        <v>0.80555555555555558</v>
      </c>
      <c r="C37" s="91">
        <v>8.3333333333333329E-2</v>
      </c>
      <c r="D37" s="91">
        <v>0.1111111111111111</v>
      </c>
    </row>
    <row r="38" spans="1:5" x14ac:dyDescent="0.3">
      <c r="A38" t="s">
        <v>868</v>
      </c>
      <c r="B38" s="91">
        <v>0.81538461538461537</v>
      </c>
      <c r="C38" s="91">
        <v>0.1</v>
      </c>
      <c r="D38" s="91">
        <v>8.461538461538462E-2</v>
      </c>
    </row>
    <row r="39" spans="1:5" x14ac:dyDescent="0.3">
      <c r="A39" t="s">
        <v>155</v>
      </c>
      <c r="B39" s="91">
        <v>0.73941368078175895</v>
      </c>
      <c r="C39" s="91">
        <v>7.4918566775244305E-2</v>
      </c>
      <c r="D39" s="91">
        <v>0.18566775244299674</v>
      </c>
    </row>
  </sheetData>
  <pageMargins left="0.7" right="0.7" top="0.75" bottom="0.75" header="0.3" footer="0.3"/>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9983E-992E-4FE7-8D5A-F0174D99FA85}">
  <dimension ref="A2:E29"/>
  <sheetViews>
    <sheetView topLeftCell="A24" workbookViewId="0">
      <selection activeCell="A25" sqref="A25:E25"/>
    </sheetView>
  </sheetViews>
  <sheetFormatPr defaultRowHeight="14.4" x14ac:dyDescent="0.3"/>
  <cols>
    <col min="1" max="1" width="27.5546875" customWidth="1"/>
    <col min="2" max="2" width="17.88671875" customWidth="1"/>
    <col min="3" max="3" width="18.33203125" customWidth="1"/>
    <col min="4" max="4" width="20.33203125" customWidth="1"/>
    <col min="5" max="5" width="17.33203125" customWidth="1"/>
  </cols>
  <sheetData>
    <row r="2" spans="1:5" ht="33.75" customHeight="1" x14ac:dyDescent="0.3">
      <c r="A2" s="144" t="s">
        <v>1307</v>
      </c>
      <c r="B2" s="144"/>
      <c r="C2" s="144"/>
      <c r="D2" s="144"/>
      <c r="E2" s="144"/>
    </row>
    <row r="3" spans="1:5" ht="43.2" x14ac:dyDescent="0.3">
      <c r="A3" t="s">
        <v>1171</v>
      </c>
      <c r="B3" s="14" t="s">
        <v>63</v>
      </c>
      <c r="C3" s="15" t="s">
        <v>73</v>
      </c>
      <c r="D3" s="14" t="s">
        <v>79</v>
      </c>
      <c r="E3" s="15" t="s">
        <v>121</v>
      </c>
    </row>
    <row r="4" spans="1:5" x14ac:dyDescent="0.3">
      <c r="A4" t="s">
        <v>1180</v>
      </c>
      <c r="B4">
        <v>161</v>
      </c>
      <c r="C4">
        <v>145</v>
      </c>
      <c r="D4">
        <v>71</v>
      </c>
      <c r="E4">
        <v>28</v>
      </c>
    </row>
    <row r="5" spans="1:5" x14ac:dyDescent="0.3">
      <c r="A5" t="s">
        <v>1276</v>
      </c>
      <c r="B5" s="110">
        <f>B4/314</f>
        <v>0.51273885350318471</v>
      </c>
      <c r="C5" s="110">
        <f t="shared" ref="C5:E5" si="0">C4/314</f>
        <v>0.46178343949044587</v>
      </c>
      <c r="D5" s="110">
        <f t="shared" si="0"/>
        <v>0.22611464968152867</v>
      </c>
      <c r="E5" s="110">
        <f t="shared" si="0"/>
        <v>8.9171974522292988E-2</v>
      </c>
    </row>
    <row r="6" spans="1:5" x14ac:dyDescent="0.3">
      <c r="A6" t="s">
        <v>1181</v>
      </c>
      <c r="B6">
        <v>78</v>
      </c>
      <c r="C6">
        <v>73</v>
      </c>
      <c r="D6">
        <v>33</v>
      </c>
      <c r="E6">
        <v>3</v>
      </c>
    </row>
    <row r="7" spans="1:5" x14ac:dyDescent="0.3">
      <c r="A7" t="s">
        <v>1277</v>
      </c>
      <c r="B7" s="110">
        <f>B6/131</f>
        <v>0.59541984732824427</v>
      </c>
      <c r="C7" s="110">
        <f t="shared" ref="C7:E7" si="1">C6/131</f>
        <v>0.5572519083969466</v>
      </c>
      <c r="D7" s="110">
        <f t="shared" si="1"/>
        <v>0.25190839694656486</v>
      </c>
      <c r="E7" s="110">
        <f t="shared" si="1"/>
        <v>2.2900763358778626E-2</v>
      </c>
    </row>
    <row r="8" spans="1:5" x14ac:dyDescent="0.3">
      <c r="A8" t="s">
        <v>1182</v>
      </c>
      <c r="B8">
        <v>8</v>
      </c>
      <c r="C8">
        <v>4</v>
      </c>
      <c r="D8">
        <v>2</v>
      </c>
      <c r="E8">
        <v>2</v>
      </c>
    </row>
    <row r="9" spans="1:5" x14ac:dyDescent="0.3">
      <c r="A9" t="s">
        <v>1183</v>
      </c>
      <c r="B9">
        <v>3</v>
      </c>
      <c r="C9">
        <v>3</v>
      </c>
      <c r="D9">
        <v>1</v>
      </c>
    </row>
    <row r="10" spans="1:5" x14ac:dyDescent="0.3">
      <c r="A10" t="s">
        <v>1184</v>
      </c>
      <c r="B10">
        <v>8</v>
      </c>
      <c r="C10">
        <v>9</v>
      </c>
      <c r="D10">
        <v>6</v>
      </c>
      <c r="E10">
        <v>2</v>
      </c>
    </row>
    <row r="11" spans="1:5" x14ac:dyDescent="0.3">
      <c r="A11" t="s">
        <v>1173</v>
      </c>
      <c r="B11" s="92">
        <v>258</v>
      </c>
      <c r="C11" s="92">
        <v>234</v>
      </c>
      <c r="D11" s="92">
        <v>113</v>
      </c>
      <c r="E11" s="92">
        <v>35</v>
      </c>
    </row>
    <row r="12" spans="1:5" x14ac:dyDescent="0.3">
      <c r="A12" t="s">
        <v>1278</v>
      </c>
      <c r="B12" s="111">
        <f>B11/482</f>
        <v>0.53526970954356845</v>
      </c>
      <c r="C12" s="111">
        <f t="shared" ref="C12:E12" si="2">C11/482</f>
        <v>0.48547717842323651</v>
      </c>
      <c r="D12" s="111">
        <f t="shared" si="2"/>
        <v>0.23443983402489627</v>
      </c>
      <c r="E12" s="111">
        <f t="shared" si="2"/>
        <v>7.2614107883817433E-2</v>
      </c>
    </row>
    <row r="15" spans="1:5" x14ac:dyDescent="0.3">
      <c r="A15" s="92" t="s">
        <v>1300</v>
      </c>
    </row>
    <row r="16" spans="1:5" x14ac:dyDescent="0.3">
      <c r="B16" t="s">
        <v>63</v>
      </c>
      <c r="C16" t="s">
        <v>73</v>
      </c>
      <c r="D16" t="s">
        <v>79</v>
      </c>
      <c r="E16" t="s">
        <v>121</v>
      </c>
    </row>
    <row r="17" spans="1:5" x14ac:dyDescent="0.3">
      <c r="A17" t="s">
        <v>1180</v>
      </c>
      <c r="B17" s="110">
        <v>0.51273885350318471</v>
      </c>
      <c r="C17" s="110">
        <v>0.46178343949044587</v>
      </c>
      <c r="D17" s="110">
        <v>0.22611464968152867</v>
      </c>
      <c r="E17" s="110">
        <v>8.9171974522292988E-2</v>
      </c>
    </row>
    <row r="18" spans="1:5" x14ac:dyDescent="0.3">
      <c r="A18" t="s">
        <v>1181</v>
      </c>
      <c r="B18" s="110">
        <v>0.59541984732824427</v>
      </c>
      <c r="C18" s="110">
        <v>0.5572519083969466</v>
      </c>
      <c r="D18" s="110">
        <v>0.25190839694656486</v>
      </c>
      <c r="E18" s="110">
        <v>2.2900763358778626E-2</v>
      </c>
    </row>
    <row r="19" spans="1:5" x14ac:dyDescent="0.3">
      <c r="A19" t="s">
        <v>1182</v>
      </c>
      <c r="B19">
        <v>8</v>
      </c>
      <c r="C19">
        <v>4</v>
      </c>
      <c r="D19">
        <v>2</v>
      </c>
      <c r="E19">
        <v>2</v>
      </c>
    </row>
    <row r="20" spans="1:5" x14ac:dyDescent="0.3">
      <c r="A20" t="s">
        <v>1183</v>
      </c>
      <c r="B20">
        <v>3</v>
      </c>
      <c r="C20">
        <v>3</v>
      </c>
      <c r="D20">
        <v>1</v>
      </c>
    </row>
    <row r="21" spans="1:5" x14ac:dyDescent="0.3">
      <c r="A21" t="s">
        <v>1184</v>
      </c>
      <c r="B21" s="124">
        <v>8</v>
      </c>
      <c r="C21" s="124">
        <v>9</v>
      </c>
      <c r="D21" s="124">
        <v>6</v>
      </c>
      <c r="E21" s="124">
        <v>2</v>
      </c>
    </row>
    <row r="22" spans="1:5" x14ac:dyDescent="0.3">
      <c r="A22" s="107" t="s">
        <v>1302</v>
      </c>
      <c r="B22" s="126">
        <f>B19+B20+B21</f>
        <v>19</v>
      </c>
      <c r="C22" s="126">
        <f t="shared" ref="C22:D22" si="3">C19+C20+C21</f>
        <v>16</v>
      </c>
      <c r="D22" s="126">
        <f t="shared" si="3"/>
        <v>9</v>
      </c>
      <c r="E22" s="126">
        <f>E19+E20+E21</f>
        <v>4</v>
      </c>
    </row>
    <row r="23" spans="1:5" x14ac:dyDescent="0.3">
      <c r="B23" s="127">
        <f>B22/37</f>
        <v>0.51351351351351349</v>
      </c>
      <c r="C23" s="127">
        <f>C22/37</f>
        <v>0.43243243243243246</v>
      </c>
      <c r="D23" s="127">
        <f>D22/37</f>
        <v>0.24324324324324326</v>
      </c>
      <c r="E23" s="127">
        <f>E22/37</f>
        <v>0.10810810810810811</v>
      </c>
    </row>
    <row r="24" spans="1:5" x14ac:dyDescent="0.3">
      <c r="B24" s="127"/>
      <c r="C24" s="127"/>
      <c r="D24" s="127"/>
      <c r="E24" s="127"/>
    </row>
    <row r="25" spans="1:5" ht="39.75" customHeight="1" x14ac:dyDescent="0.3">
      <c r="A25" s="142" t="s">
        <v>1307</v>
      </c>
      <c r="B25" s="142"/>
      <c r="C25" s="142"/>
      <c r="D25" s="142"/>
      <c r="E25" s="142"/>
    </row>
    <row r="26" spans="1:5" ht="43.2" x14ac:dyDescent="0.3">
      <c r="B26" s="15" t="s">
        <v>1296</v>
      </c>
      <c r="C26" s="15" t="s">
        <v>79</v>
      </c>
      <c r="D26" s="15" t="s">
        <v>73</v>
      </c>
      <c r="E26" s="15" t="s">
        <v>63</v>
      </c>
    </row>
    <row r="27" spans="1:5" x14ac:dyDescent="0.3">
      <c r="A27" t="s">
        <v>1287</v>
      </c>
      <c r="B27" s="109">
        <v>0.10810810810810811</v>
      </c>
      <c r="C27" s="109">
        <v>0.24324324324324326</v>
      </c>
      <c r="D27" s="109">
        <v>0.43243243243243246</v>
      </c>
      <c r="E27" s="109">
        <v>0.51351351351351349</v>
      </c>
    </row>
    <row r="28" spans="1:5" x14ac:dyDescent="0.3">
      <c r="A28" t="s">
        <v>868</v>
      </c>
      <c r="B28" s="109">
        <v>2.2900763358778626E-2</v>
      </c>
      <c r="C28" s="109">
        <v>0.25190839694656486</v>
      </c>
      <c r="D28" s="109">
        <v>0.5572519083969466</v>
      </c>
      <c r="E28" s="109">
        <v>0.59541984732824427</v>
      </c>
    </row>
    <row r="29" spans="1:5" x14ac:dyDescent="0.3">
      <c r="A29" t="s">
        <v>155</v>
      </c>
      <c r="B29" s="109">
        <v>8.9171974522292988E-2</v>
      </c>
      <c r="C29" s="109">
        <v>0.22611464968152867</v>
      </c>
      <c r="D29" s="109">
        <v>0.46178343949044587</v>
      </c>
      <c r="E29" s="109">
        <v>0.51273885350318471</v>
      </c>
    </row>
  </sheetData>
  <mergeCells count="2">
    <mergeCell ref="A2:E2"/>
    <mergeCell ref="A25:E25"/>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62B80-9F26-406E-B0D4-30AD7EBE5031}">
  <dimension ref="A3:D10"/>
  <sheetViews>
    <sheetView workbookViewId="0">
      <selection activeCell="A3" sqref="A3"/>
    </sheetView>
  </sheetViews>
  <sheetFormatPr defaultRowHeight="14.4" x14ac:dyDescent="0.3"/>
  <cols>
    <col min="1" max="1" width="50.6640625" customWidth="1"/>
    <col min="2" max="2" width="15.6640625" customWidth="1"/>
    <col min="3" max="3" width="7.33203125" customWidth="1"/>
    <col min="4" max="4" width="10.6640625" customWidth="1"/>
  </cols>
  <sheetData>
    <row r="3" spans="1:4" x14ac:dyDescent="0.3">
      <c r="A3" s="89" t="s">
        <v>1326</v>
      </c>
      <c r="B3" s="89" t="s">
        <v>1174</v>
      </c>
    </row>
    <row r="4" spans="1:4" x14ac:dyDescent="0.3">
      <c r="A4" s="89" t="s">
        <v>1171</v>
      </c>
      <c r="B4" s="11" t="s">
        <v>63</v>
      </c>
      <c r="C4" t="s">
        <v>1172</v>
      </c>
      <c r="D4" t="s">
        <v>1173</v>
      </c>
    </row>
    <row r="5" spans="1:4" x14ac:dyDescent="0.3">
      <c r="A5" s="90" t="s">
        <v>1180</v>
      </c>
      <c r="B5">
        <v>161</v>
      </c>
      <c r="D5">
        <v>161</v>
      </c>
    </row>
    <row r="6" spans="1:4" x14ac:dyDescent="0.3">
      <c r="A6" s="90" t="s">
        <v>1181</v>
      </c>
      <c r="B6">
        <v>78</v>
      </c>
      <c r="D6">
        <v>78</v>
      </c>
    </row>
    <row r="7" spans="1:4" x14ac:dyDescent="0.3">
      <c r="A7" s="90" t="s">
        <v>1182</v>
      </c>
      <c r="B7">
        <v>8</v>
      </c>
      <c r="D7">
        <v>8</v>
      </c>
    </row>
    <row r="8" spans="1:4" x14ac:dyDescent="0.3">
      <c r="A8" s="90" t="s">
        <v>1183</v>
      </c>
      <c r="B8">
        <v>3</v>
      </c>
      <c r="D8">
        <v>3</v>
      </c>
    </row>
    <row r="9" spans="1:4" x14ac:dyDescent="0.3">
      <c r="A9" s="90" t="s">
        <v>1184</v>
      </c>
      <c r="B9">
        <v>8</v>
      </c>
      <c r="D9">
        <v>8</v>
      </c>
    </row>
    <row r="10" spans="1:4" x14ac:dyDescent="0.3">
      <c r="A10" s="90" t="s">
        <v>1173</v>
      </c>
      <c r="B10">
        <v>258</v>
      </c>
      <c r="D10">
        <v>258</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A5E49-DD8F-4EF6-BFF9-88BA98EF3F2C}">
  <dimension ref="A3:D10"/>
  <sheetViews>
    <sheetView workbookViewId="0">
      <selection activeCell="A3" sqref="A3"/>
    </sheetView>
  </sheetViews>
  <sheetFormatPr defaultRowHeight="14.4" x14ac:dyDescent="0.3"/>
  <cols>
    <col min="1" max="1" width="50.6640625" customWidth="1"/>
    <col min="2" max="2" width="15.6640625" customWidth="1"/>
    <col min="3" max="3" width="7.33203125" bestFit="1" customWidth="1"/>
    <col min="4" max="4" width="10.6640625" customWidth="1"/>
  </cols>
  <sheetData>
    <row r="3" spans="1:4" x14ac:dyDescent="0.3">
      <c r="A3" s="89" t="s">
        <v>1323</v>
      </c>
      <c r="B3" s="89" t="s">
        <v>1174</v>
      </c>
    </row>
    <row r="4" spans="1:4" x14ac:dyDescent="0.3">
      <c r="A4" s="89" t="s">
        <v>1171</v>
      </c>
      <c r="B4" t="s">
        <v>73</v>
      </c>
      <c r="C4" t="s">
        <v>1172</v>
      </c>
      <c r="D4" t="s">
        <v>1173</v>
      </c>
    </row>
    <row r="5" spans="1:4" x14ac:dyDescent="0.3">
      <c r="A5" s="90" t="s">
        <v>1180</v>
      </c>
      <c r="B5">
        <v>145</v>
      </c>
      <c r="D5">
        <v>145</v>
      </c>
    </row>
    <row r="6" spans="1:4" x14ac:dyDescent="0.3">
      <c r="A6" s="90" t="s">
        <v>1181</v>
      </c>
      <c r="B6">
        <v>73</v>
      </c>
      <c r="D6">
        <v>73</v>
      </c>
    </row>
    <row r="7" spans="1:4" x14ac:dyDescent="0.3">
      <c r="A7" s="90" t="s">
        <v>1182</v>
      </c>
      <c r="B7">
        <v>4</v>
      </c>
      <c r="D7">
        <v>4</v>
      </c>
    </row>
    <row r="8" spans="1:4" x14ac:dyDescent="0.3">
      <c r="A8" s="90" t="s">
        <v>1183</v>
      </c>
      <c r="B8">
        <v>3</v>
      </c>
      <c r="D8">
        <v>3</v>
      </c>
    </row>
    <row r="9" spans="1:4" x14ac:dyDescent="0.3">
      <c r="A9" s="90" t="s">
        <v>1184</v>
      </c>
      <c r="B9">
        <v>9</v>
      </c>
      <c r="D9">
        <v>9</v>
      </c>
    </row>
    <row r="10" spans="1:4" x14ac:dyDescent="0.3">
      <c r="A10" s="90" t="s">
        <v>1173</v>
      </c>
      <c r="B10">
        <v>234</v>
      </c>
      <c r="D10">
        <v>234</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41359-20DD-4299-93DC-972F1E724601}">
  <dimension ref="A3:D10"/>
  <sheetViews>
    <sheetView workbookViewId="0">
      <selection activeCell="A3" sqref="A3"/>
    </sheetView>
  </sheetViews>
  <sheetFormatPr defaultRowHeight="14.4" x14ac:dyDescent="0.3"/>
  <cols>
    <col min="1" max="1" width="50.6640625" customWidth="1"/>
    <col min="2" max="2" width="15.6640625" customWidth="1"/>
    <col min="3" max="3" width="7.33203125" bestFit="1" customWidth="1"/>
    <col min="4" max="4" width="10.6640625" customWidth="1"/>
  </cols>
  <sheetData>
    <row r="3" spans="1:4" x14ac:dyDescent="0.3">
      <c r="A3" s="89" t="s">
        <v>1324</v>
      </c>
      <c r="B3" s="89" t="s">
        <v>1174</v>
      </c>
    </row>
    <row r="4" spans="1:4" ht="43.2" x14ac:dyDescent="0.3">
      <c r="A4" s="89" t="s">
        <v>1171</v>
      </c>
      <c r="B4" s="11" t="s">
        <v>79</v>
      </c>
      <c r="C4" t="s">
        <v>1172</v>
      </c>
      <c r="D4" t="s">
        <v>1173</v>
      </c>
    </row>
    <row r="5" spans="1:4" x14ac:dyDescent="0.3">
      <c r="A5" s="90" t="s">
        <v>1180</v>
      </c>
      <c r="B5">
        <v>71</v>
      </c>
      <c r="D5">
        <v>71</v>
      </c>
    </row>
    <row r="6" spans="1:4" x14ac:dyDescent="0.3">
      <c r="A6" s="90" t="s">
        <v>1181</v>
      </c>
      <c r="B6">
        <v>33</v>
      </c>
      <c r="D6">
        <v>33</v>
      </c>
    </row>
    <row r="7" spans="1:4" x14ac:dyDescent="0.3">
      <c r="A7" s="90" t="s">
        <v>1182</v>
      </c>
      <c r="B7">
        <v>2</v>
      </c>
      <c r="D7">
        <v>2</v>
      </c>
    </row>
    <row r="8" spans="1:4" x14ac:dyDescent="0.3">
      <c r="A8" s="90" t="s">
        <v>1183</v>
      </c>
      <c r="B8">
        <v>1</v>
      </c>
      <c r="D8">
        <v>1</v>
      </c>
    </row>
    <row r="9" spans="1:4" x14ac:dyDescent="0.3">
      <c r="A9" s="90" t="s">
        <v>1184</v>
      </c>
      <c r="B9">
        <v>6</v>
      </c>
      <c r="D9">
        <v>6</v>
      </c>
    </row>
    <row r="10" spans="1:4" x14ac:dyDescent="0.3">
      <c r="A10" s="90" t="s">
        <v>1173</v>
      </c>
      <c r="B10">
        <v>113</v>
      </c>
      <c r="D10">
        <v>113</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A1E6-5235-477A-AA8C-222406B6BBDB}">
  <dimension ref="A3:D10"/>
  <sheetViews>
    <sheetView workbookViewId="0">
      <selection activeCell="A3" sqref="A3"/>
    </sheetView>
  </sheetViews>
  <sheetFormatPr defaultRowHeight="14.4" x14ac:dyDescent="0.3"/>
  <cols>
    <col min="1" max="1" width="50.6640625" customWidth="1"/>
    <col min="2" max="2" width="15.6640625" customWidth="1"/>
    <col min="3" max="3" width="7.33203125" bestFit="1" customWidth="1"/>
    <col min="4" max="4" width="10.6640625" customWidth="1"/>
  </cols>
  <sheetData>
    <row r="3" spans="1:4" x14ac:dyDescent="0.3">
      <c r="A3" s="89" t="s">
        <v>1325</v>
      </c>
      <c r="B3" s="89" t="s">
        <v>1174</v>
      </c>
    </row>
    <row r="4" spans="1:4" x14ac:dyDescent="0.3">
      <c r="A4" s="89" t="s">
        <v>1171</v>
      </c>
      <c r="B4" t="s">
        <v>121</v>
      </c>
      <c r="C4" t="s">
        <v>1172</v>
      </c>
      <c r="D4" t="s">
        <v>1173</v>
      </c>
    </row>
    <row r="5" spans="1:4" x14ac:dyDescent="0.3">
      <c r="A5" s="90" t="s">
        <v>1180</v>
      </c>
      <c r="B5">
        <v>28</v>
      </c>
      <c r="D5">
        <v>28</v>
      </c>
    </row>
    <row r="6" spans="1:4" x14ac:dyDescent="0.3">
      <c r="A6" s="90" t="s">
        <v>1181</v>
      </c>
      <c r="B6">
        <v>3</v>
      </c>
      <c r="D6">
        <v>3</v>
      </c>
    </row>
    <row r="7" spans="1:4" x14ac:dyDescent="0.3">
      <c r="A7" s="90" t="s">
        <v>1182</v>
      </c>
      <c r="B7">
        <v>2</v>
      </c>
      <c r="D7">
        <v>2</v>
      </c>
    </row>
    <row r="8" spans="1:4" x14ac:dyDescent="0.3">
      <c r="A8" s="90" t="s">
        <v>1183</v>
      </c>
    </row>
    <row r="9" spans="1:4" x14ac:dyDescent="0.3">
      <c r="A9" s="90" t="s">
        <v>1184</v>
      </c>
      <c r="B9">
        <v>2</v>
      </c>
      <c r="D9">
        <v>2</v>
      </c>
    </row>
    <row r="10" spans="1:4" x14ac:dyDescent="0.3">
      <c r="A10" s="90" t="s">
        <v>1173</v>
      </c>
      <c r="B10">
        <v>35</v>
      </c>
      <c r="D10">
        <v>35</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7802B-62E2-429E-964D-A896871C0139}">
  <dimension ref="A3:H44"/>
  <sheetViews>
    <sheetView topLeftCell="A34" workbookViewId="0">
      <selection activeCell="A35" sqref="A35:D35"/>
    </sheetView>
  </sheetViews>
  <sheetFormatPr defaultRowHeight="14.4" x14ac:dyDescent="0.3"/>
  <cols>
    <col min="1" max="1" width="50.6640625" customWidth="1"/>
    <col min="2" max="8" width="10.6640625" customWidth="1"/>
  </cols>
  <sheetData>
    <row r="3" spans="1:8" ht="43.2" x14ac:dyDescent="0.3">
      <c r="A3" s="97" t="s">
        <v>1252</v>
      </c>
      <c r="B3" s="89" t="s">
        <v>1174</v>
      </c>
    </row>
    <row r="4" spans="1:8" x14ac:dyDescent="0.3">
      <c r="A4" s="89" t="s">
        <v>1171</v>
      </c>
      <c r="B4" t="s">
        <v>1229</v>
      </c>
      <c r="C4" t="s">
        <v>1230</v>
      </c>
      <c r="D4" t="s">
        <v>1231</v>
      </c>
      <c r="E4" t="s">
        <v>1232</v>
      </c>
      <c r="F4" t="s">
        <v>1173</v>
      </c>
    </row>
    <row r="5" spans="1:8" x14ac:dyDescent="0.3">
      <c r="A5" s="90" t="s">
        <v>1180</v>
      </c>
      <c r="B5">
        <v>134</v>
      </c>
      <c r="C5">
        <v>77</v>
      </c>
      <c r="D5">
        <v>102</v>
      </c>
      <c r="E5">
        <v>1</v>
      </c>
      <c r="F5">
        <v>314</v>
      </c>
    </row>
    <row r="6" spans="1:8" x14ac:dyDescent="0.3">
      <c r="A6" s="90" t="s">
        <v>1181</v>
      </c>
      <c r="B6">
        <v>35</v>
      </c>
      <c r="C6">
        <v>64</v>
      </c>
      <c r="D6">
        <v>32</v>
      </c>
      <c r="F6">
        <v>131</v>
      </c>
    </row>
    <row r="7" spans="1:8" x14ac:dyDescent="0.3">
      <c r="A7" s="90" t="s">
        <v>1182</v>
      </c>
      <c r="B7">
        <v>6</v>
      </c>
      <c r="C7">
        <v>3</v>
      </c>
      <c r="D7">
        <v>4</v>
      </c>
      <c r="F7">
        <v>13</v>
      </c>
    </row>
    <row r="8" spans="1:8" x14ac:dyDescent="0.3">
      <c r="A8" s="90" t="s">
        <v>1183</v>
      </c>
      <c r="B8">
        <v>1</v>
      </c>
      <c r="C8">
        <v>3</v>
      </c>
      <c r="F8">
        <v>4</v>
      </c>
    </row>
    <row r="9" spans="1:8" x14ac:dyDescent="0.3">
      <c r="A9" s="90" t="s">
        <v>1184</v>
      </c>
      <c r="B9">
        <v>6</v>
      </c>
      <c r="C9">
        <v>4</v>
      </c>
      <c r="D9">
        <v>9</v>
      </c>
      <c r="E9">
        <v>1</v>
      </c>
      <c r="F9">
        <v>20</v>
      </c>
    </row>
    <row r="10" spans="1:8" x14ac:dyDescent="0.3">
      <c r="A10" s="90" t="s">
        <v>1173</v>
      </c>
      <c r="B10">
        <v>182</v>
      </c>
      <c r="C10">
        <v>151</v>
      </c>
      <c r="D10">
        <v>147</v>
      </c>
      <c r="E10">
        <v>2</v>
      </c>
      <c r="F10">
        <v>482</v>
      </c>
    </row>
    <row r="13" spans="1:8" ht="43.2" x14ac:dyDescent="0.3">
      <c r="A13" s="112" t="s">
        <v>1308</v>
      </c>
      <c r="B13" t="s">
        <v>1174</v>
      </c>
    </row>
    <row r="14" spans="1:8" ht="28.8" x14ac:dyDescent="0.3">
      <c r="A14" t="s">
        <v>1171</v>
      </c>
      <c r="B14" s="119" t="s">
        <v>60</v>
      </c>
      <c r="C14" s="119" t="s">
        <v>59</v>
      </c>
      <c r="D14" s="119" t="s">
        <v>90</v>
      </c>
      <c r="E14" s="119" t="s">
        <v>1298</v>
      </c>
      <c r="G14" s="113" t="s">
        <v>1232</v>
      </c>
      <c r="H14" s="113" t="s">
        <v>1173</v>
      </c>
    </row>
    <row r="15" spans="1:8" x14ac:dyDescent="0.3">
      <c r="A15" s="107" t="s">
        <v>155</v>
      </c>
      <c r="B15">
        <v>134</v>
      </c>
      <c r="C15">
        <v>77</v>
      </c>
      <c r="D15">
        <v>102</v>
      </c>
      <c r="E15">
        <f>H15-G15</f>
        <v>313</v>
      </c>
      <c r="G15" s="113">
        <v>1</v>
      </c>
      <c r="H15" s="113">
        <v>314</v>
      </c>
    </row>
    <row r="16" spans="1:8" x14ac:dyDescent="0.3">
      <c r="B16" s="110">
        <f>B15/313</f>
        <v>0.4281150159744409</v>
      </c>
      <c r="C16" s="110">
        <f t="shared" ref="C16:D16" si="0">C15/313</f>
        <v>0.24600638977635783</v>
      </c>
      <c r="D16" s="110">
        <f t="shared" si="0"/>
        <v>0.32587859424920129</v>
      </c>
      <c r="G16" s="113"/>
      <c r="H16" s="113"/>
    </row>
    <row r="17" spans="1:8" x14ac:dyDescent="0.3">
      <c r="A17" s="107" t="s">
        <v>868</v>
      </c>
      <c r="B17">
        <v>35</v>
      </c>
      <c r="C17">
        <v>64</v>
      </c>
      <c r="D17">
        <v>32</v>
      </c>
      <c r="E17">
        <f t="shared" ref="E17:E22" si="1">H17-G17</f>
        <v>131</v>
      </c>
      <c r="G17" s="113"/>
      <c r="H17" s="113">
        <v>131</v>
      </c>
    </row>
    <row r="18" spans="1:8" x14ac:dyDescent="0.3">
      <c r="B18" s="110">
        <f>B17/131</f>
        <v>0.26717557251908397</v>
      </c>
      <c r="C18" s="110">
        <f t="shared" ref="C18:D18" si="2">C17/131</f>
        <v>0.48854961832061067</v>
      </c>
      <c r="D18" s="110">
        <f t="shared" si="2"/>
        <v>0.24427480916030533</v>
      </c>
      <c r="G18" s="113"/>
      <c r="H18" s="113"/>
    </row>
    <row r="19" spans="1:8" x14ac:dyDescent="0.3">
      <c r="A19" s="107" t="s">
        <v>1146</v>
      </c>
      <c r="B19">
        <v>6</v>
      </c>
      <c r="C19">
        <v>3</v>
      </c>
      <c r="D19">
        <v>4</v>
      </c>
      <c r="E19">
        <f t="shared" si="1"/>
        <v>13</v>
      </c>
      <c r="G19" s="113"/>
      <c r="H19" s="113">
        <v>13</v>
      </c>
    </row>
    <row r="20" spans="1:8" x14ac:dyDescent="0.3">
      <c r="A20" s="107" t="s">
        <v>101</v>
      </c>
      <c r="B20">
        <v>1</v>
      </c>
      <c r="C20">
        <v>3</v>
      </c>
      <c r="E20">
        <f t="shared" si="1"/>
        <v>4</v>
      </c>
      <c r="G20" s="113"/>
      <c r="H20" s="113">
        <v>4</v>
      </c>
    </row>
    <row r="21" spans="1:8" x14ac:dyDescent="0.3">
      <c r="A21" s="107" t="s">
        <v>68</v>
      </c>
      <c r="B21">
        <v>6</v>
      </c>
      <c r="C21">
        <v>4</v>
      </c>
      <c r="D21">
        <v>9</v>
      </c>
      <c r="E21">
        <f t="shared" si="1"/>
        <v>19</v>
      </c>
      <c r="G21" s="113">
        <v>1</v>
      </c>
      <c r="H21" s="113">
        <v>20</v>
      </c>
    </row>
    <row r="22" spans="1:8" x14ac:dyDescent="0.3">
      <c r="A22" s="92" t="s">
        <v>1173</v>
      </c>
      <c r="B22" s="92">
        <v>182</v>
      </c>
      <c r="C22" s="92">
        <v>151</v>
      </c>
      <c r="D22" s="92">
        <v>147</v>
      </c>
      <c r="E22" s="92">
        <f t="shared" si="1"/>
        <v>480</v>
      </c>
      <c r="G22" s="114">
        <v>2</v>
      </c>
      <c r="H22" s="114">
        <v>482</v>
      </c>
    </row>
    <row r="23" spans="1:8" x14ac:dyDescent="0.3">
      <c r="A23" s="92"/>
      <c r="B23" s="111">
        <f>B22/480</f>
        <v>0.37916666666666665</v>
      </c>
      <c r="C23" s="111">
        <f t="shared" ref="C23:D23" si="3">C22/480</f>
        <v>0.31458333333333333</v>
      </c>
      <c r="D23" s="111">
        <f t="shared" si="3"/>
        <v>0.30625000000000002</v>
      </c>
      <c r="E23" s="92"/>
      <c r="F23" s="92"/>
    </row>
    <row r="26" spans="1:8" ht="28.8" x14ac:dyDescent="0.3">
      <c r="A26" s="92" t="s">
        <v>1300</v>
      </c>
      <c r="B26" s="129" t="s">
        <v>60</v>
      </c>
      <c r="C26" s="129" t="s">
        <v>59</v>
      </c>
      <c r="D26" s="129" t="s">
        <v>90</v>
      </c>
      <c r="E26" s="119" t="s">
        <v>1298</v>
      </c>
      <c r="G26" s="113" t="s">
        <v>1232</v>
      </c>
      <c r="H26" s="113" t="s">
        <v>1173</v>
      </c>
    </row>
    <row r="27" spans="1:8" x14ac:dyDescent="0.3">
      <c r="A27" t="s">
        <v>1180</v>
      </c>
      <c r="B27" s="110">
        <v>0.4281150159744409</v>
      </c>
      <c r="C27" s="110">
        <v>0.24600638977635783</v>
      </c>
      <c r="D27" s="110">
        <v>0.32587859424920129</v>
      </c>
      <c r="G27" s="113"/>
      <c r="H27" s="113"/>
    </row>
    <row r="28" spans="1:8" x14ac:dyDescent="0.3">
      <c r="A28" t="s">
        <v>1181</v>
      </c>
      <c r="B28" s="110">
        <v>0.26717557251908397</v>
      </c>
      <c r="C28" s="110">
        <v>0.48854961832061067</v>
      </c>
      <c r="D28" s="110">
        <v>0.24427480916030533</v>
      </c>
      <c r="G28" s="113"/>
      <c r="H28" s="113"/>
    </row>
    <row r="29" spans="1:8" x14ac:dyDescent="0.3">
      <c r="A29" t="s">
        <v>1182</v>
      </c>
      <c r="B29">
        <v>6</v>
      </c>
      <c r="C29">
        <v>3</v>
      </c>
      <c r="D29">
        <v>4</v>
      </c>
      <c r="E29">
        <f>H29-G29</f>
        <v>13</v>
      </c>
      <c r="G29" s="113"/>
      <c r="H29" s="113">
        <v>13</v>
      </c>
    </row>
    <row r="30" spans="1:8" x14ac:dyDescent="0.3">
      <c r="A30" t="s">
        <v>1183</v>
      </c>
      <c r="B30">
        <v>1</v>
      </c>
      <c r="C30">
        <v>3</v>
      </c>
      <c r="E30">
        <f t="shared" ref="E30:E32" si="4">H30-G30</f>
        <v>4</v>
      </c>
      <c r="G30" s="113"/>
      <c r="H30" s="113">
        <v>4</v>
      </c>
    </row>
    <row r="31" spans="1:8" x14ac:dyDescent="0.3">
      <c r="A31" t="s">
        <v>1184</v>
      </c>
      <c r="B31" s="124">
        <v>6</v>
      </c>
      <c r="C31" s="124">
        <v>4</v>
      </c>
      <c r="D31" s="124">
        <v>9</v>
      </c>
      <c r="E31" s="124">
        <f t="shared" si="4"/>
        <v>19</v>
      </c>
      <c r="G31" s="113">
        <v>1</v>
      </c>
      <c r="H31" s="113">
        <v>20</v>
      </c>
    </row>
    <row r="32" spans="1:8" x14ac:dyDescent="0.3">
      <c r="A32" t="s">
        <v>1302</v>
      </c>
      <c r="B32" s="126">
        <f>B29+B30+B31</f>
        <v>13</v>
      </c>
      <c r="C32" s="126">
        <f t="shared" ref="C32:D32" si="5">C29+C30+C31</f>
        <v>10</v>
      </c>
      <c r="D32" s="126">
        <f t="shared" si="5"/>
        <v>13</v>
      </c>
      <c r="E32" s="126">
        <f t="shared" si="4"/>
        <v>36</v>
      </c>
      <c r="G32" s="114">
        <f>G29+G30+G31</f>
        <v>1</v>
      </c>
      <c r="H32" s="114">
        <f>H29+H30+H31</f>
        <v>37</v>
      </c>
    </row>
    <row r="33" spans="1:4" x14ac:dyDescent="0.3">
      <c r="B33" s="127">
        <f>B32/36</f>
        <v>0.3611111111111111</v>
      </c>
      <c r="C33" s="127">
        <f t="shared" ref="C33:D33" si="6">C32/36</f>
        <v>0.27777777777777779</v>
      </c>
      <c r="D33" s="127">
        <f t="shared" si="6"/>
        <v>0.3611111111111111</v>
      </c>
    </row>
    <row r="35" spans="1:4" ht="34.5" customHeight="1" x14ac:dyDescent="0.3">
      <c r="A35" s="145" t="s">
        <v>1309</v>
      </c>
      <c r="B35" s="145"/>
      <c r="C35" s="145"/>
      <c r="D35" s="145"/>
    </row>
    <row r="36" spans="1:4" x14ac:dyDescent="0.3">
      <c r="B36" t="s">
        <v>60</v>
      </c>
      <c r="C36" t="s">
        <v>59</v>
      </c>
      <c r="D36" t="s">
        <v>90</v>
      </c>
    </row>
    <row r="37" spans="1:4" x14ac:dyDescent="0.3">
      <c r="A37" t="s">
        <v>1287</v>
      </c>
      <c r="B37" s="91">
        <v>0.36</v>
      </c>
      <c r="C37" s="91">
        <v>0.28000000000000003</v>
      </c>
      <c r="D37" s="91">
        <v>0.36</v>
      </c>
    </row>
    <row r="38" spans="1:4" x14ac:dyDescent="0.3">
      <c r="A38" t="s">
        <v>868</v>
      </c>
      <c r="B38" s="91">
        <v>0.26717557251908397</v>
      </c>
      <c r="C38" s="91">
        <v>0.48854961832061067</v>
      </c>
      <c r="D38" s="91">
        <v>0.24427480916030533</v>
      </c>
    </row>
    <row r="39" spans="1:4" x14ac:dyDescent="0.3">
      <c r="A39" t="s">
        <v>155</v>
      </c>
      <c r="B39" s="91">
        <v>0.4281150159744409</v>
      </c>
      <c r="C39" s="91">
        <v>0.24600638977635783</v>
      </c>
      <c r="D39" s="91">
        <v>0.32587859424920129</v>
      </c>
    </row>
    <row r="42" spans="1:4" x14ac:dyDescent="0.3">
      <c r="B42" s="91"/>
      <c r="C42" s="91"/>
      <c r="D42" s="91"/>
    </row>
    <row r="43" spans="1:4" x14ac:dyDescent="0.3">
      <c r="B43" s="91"/>
      <c r="C43" s="91"/>
      <c r="D43" s="91"/>
    </row>
    <row r="44" spans="1:4" x14ac:dyDescent="0.3">
      <c r="B44" s="91"/>
      <c r="C44" s="91"/>
      <c r="D44" s="91"/>
    </row>
  </sheetData>
  <mergeCells count="1">
    <mergeCell ref="A35:D35"/>
  </mergeCell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1A994-B5ED-4124-8436-8DF943C8BD89}">
  <dimension ref="A3:H74"/>
  <sheetViews>
    <sheetView topLeftCell="A39" workbookViewId="0">
      <selection activeCell="A39" sqref="A39:XFD39"/>
    </sheetView>
  </sheetViews>
  <sheetFormatPr defaultRowHeight="14.4" x14ac:dyDescent="0.3"/>
  <cols>
    <col min="1" max="1" width="32" bestFit="1" customWidth="1"/>
    <col min="2" max="8" width="13.6640625" customWidth="1"/>
    <col min="9" max="9" width="25.109375" bestFit="1" customWidth="1"/>
    <col min="10" max="10" width="21" bestFit="1" customWidth="1"/>
    <col min="11" max="11" width="8.109375" bestFit="1" customWidth="1"/>
    <col min="12" max="12" width="74.109375" bestFit="1" customWidth="1"/>
    <col min="13" max="13" width="37" bestFit="1" customWidth="1"/>
    <col min="14" max="14" width="6.88671875" bestFit="1" customWidth="1"/>
    <col min="15" max="15" width="4.44140625" bestFit="1" customWidth="1"/>
    <col min="16" max="16" width="12.44140625" bestFit="1" customWidth="1"/>
    <col min="17" max="17" width="8.88671875" bestFit="1" customWidth="1"/>
    <col min="18" max="18" width="10.33203125" bestFit="1" customWidth="1"/>
    <col min="19" max="19" width="10.88671875" bestFit="1" customWidth="1"/>
    <col min="20" max="20" width="6.6640625" bestFit="1" customWidth="1"/>
    <col min="21" max="21" width="14.109375" bestFit="1" customWidth="1"/>
    <col min="22" max="22" width="16.88671875" bestFit="1" customWidth="1"/>
    <col min="23" max="23" width="13.88671875" bestFit="1" customWidth="1"/>
    <col min="24" max="24" width="7.44140625" bestFit="1" customWidth="1"/>
    <col min="25" max="25" width="15.44140625" bestFit="1" customWidth="1"/>
    <col min="26" max="26" width="15.5546875" bestFit="1" customWidth="1"/>
    <col min="27" max="27" width="14.109375" bestFit="1" customWidth="1"/>
    <col min="28" max="28" width="16.88671875" bestFit="1" customWidth="1"/>
    <col min="29" max="29" width="7.33203125" bestFit="1" customWidth="1"/>
    <col min="30" max="30" width="20.33203125" bestFit="1" customWidth="1"/>
    <col min="31" max="31" width="12.6640625" bestFit="1" customWidth="1"/>
    <col min="32" max="32" width="24.5546875" bestFit="1" customWidth="1"/>
    <col min="33" max="33" width="11.33203125" bestFit="1" customWidth="1"/>
  </cols>
  <sheetData>
    <row r="3" spans="1:8" x14ac:dyDescent="0.3">
      <c r="A3" s="89" t="s">
        <v>1175</v>
      </c>
      <c r="B3" s="89" t="s">
        <v>1174</v>
      </c>
    </row>
    <row r="4" spans="1:8" x14ac:dyDescent="0.3">
      <c r="A4" s="89" t="s">
        <v>1171</v>
      </c>
      <c r="B4" t="s">
        <v>1180</v>
      </c>
      <c r="C4" t="s">
        <v>1181</v>
      </c>
      <c r="D4" t="s">
        <v>1182</v>
      </c>
      <c r="E4" t="s">
        <v>1183</v>
      </c>
      <c r="F4" t="s">
        <v>1184</v>
      </c>
      <c r="G4" t="s">
        <v>1173</v>
      </c>
    </row>
    <row r="5" spans="1:8" x14ac:dyDescent="0.3">
      <c r="A5" s="90" t="s">
        <v>607</v>
      </c>
      <c r="B5">
        <v>2</v>
      </c>
      <c r="C5">
        <v>3</v>
      </c>
      <c r="G5">
        <v>5</v>
      </c>
    </row>
    <row r="6" spans="1:8" x14ac:dyDescent="0.3">
      <c r="A6" s="90" t="s">
        <v>186</v>
      </c>
      <c r="B6">
        <v>22</v>
      </c>
      <c r="C6">
        <v>5</v>
      </c>
      <c r="G6">
        <v>27</v>
      </c>
    </row>
    <row r="7" spans="1:8" x14ac:dyDescent="0.3">
      <c r="A7" s="90" t="s">
        <v>94</v>
      </c>
      <c r="B7">
        <v>94</v>
      </c>
      <c r="C7">
        <v>55</v>
      </c>
      <c r="F7">
        <v>6</v>
      </c>
      <c r="G7">
        <v>155</v>
      </c>
      <c r="H7" s="96"/>
    </row>
    <row r="8" spans="1:8" x14ac:dyDescent="0.3">
      <c r="A8" s="90" t="s">
        <v>251</v>
      </c>
      <c r="B8">
        <v>6</v>
      </c>
      <c r="G8">
        <v>6</v>
      </c>
    </row>
    <row r="9" spans="1:8" x14ac:dyDescent="0.3">
      <c r="A9" s="90" t="s">
        <v>102</v>
      </c>
      <c r="B9">
        <v>2</v>
      </c>
      <c r="C9">
        <v>3</v>
      </c>
      <c r="E9">
        <v>1</v>
      </c>
      <c r="G9">
        <v>6</v>
      </c>
    </row>
    <row r="10" spans="1:8" x14ac:dyDescent="0.3">
      <c r="A10" s="90" t="s">
        <v>1117</v>
      </c>
      <c r="C10">
        <v>1</v>
      </c>
      <c r="G10">
        <v>1</v>
      </c>
    </row>
    <row r="11" spans="1:8" x14ac:dyDescent="0.3">
      <c r="A11" s="90" t="s">
        <v>169</v>
      </c>
      <c r="B11">
        <v>2</v>
      </c>
      <c r="G11">
        <v>2</v>
      </c>
    </row>
    <row r="12" spans="1:8" x14ac:dyDescent="0.3">
      <c r="A12" s="90" t="s">
        <v>135</v>
      </c>
      <c r="B12">
        <v>20</v>
      </c>
      <c r="F12">
        <v>1</v>
      </c>
      <c r="G12">
        <v>21</v>
      </c>
    </row>
    <row r="13" spans="1:8" x14ac:dyDescent="0.3">
      <c r="A13" s="90" t="s">
        <v>127</v>
      </c>
      <c r="B13">
        <v>4</v>
      </c>
      <c r="C13">
        <v>3</v>
      </c>
      <c r="F13">
        <v>1</v>
      </c>
      <c r="G13">
        <v>8</v>
      </c>
    </row>
    <row r="14" spans="1:8" x14ac:dyDescent="0.3">
      <c r="A14" s="90" t="s">
        <v>1024</v>
      </c>
      <c r="C14">
        <v>2</v>
      </c>
      <c r="D14">
        <v>1</v>
      </c>
      <c r="G14">
        <v>3</v>
      </c>
    </row>
    <row r="15" spans="1:8" x14ac:dyDescent="0.3">
      <c r="A15" s="90" t="s">
        <v>619</v>
      </c>
      <c r="B15">
        <v>1</v>
      </c>
      <c r="C15">
        <v>5</v>
      </c>
      <c r="G15">
        <v>6</v>
      </c>
    </row>
    <row r="16" spans="1:8" x14ac:dyDescent="0.3">
      <c r="A16" s="90" t="s">
        <v>366</v>
      </c>
      <c r="B16">
        <v>9</v>
      </c>
      <c r="C16">
        <v>1</v>
      </c>
      <c r="G16">
        <v>10</v>
      </c>
    </row>
    <row r="17" spans="1:8" x14ac:dyDescent="0.3">
      <c r="A17" s="90" t="s">
        <v>429</v>
      </c>
      <c r="B17">
        <v>1</v>
      </c>
      <c r="C17">
        <v>14</v>
      </c>
      <c r="G17">
        <v>15</v>
      </c>
    </row>
    <row r="18" spans="1:8" x14ac:dyDescent="0.3">
      <c r="A18" s="90" t="s">
        <v>778</v>
      </c>
      <c r="B18">
        <v>1</v>
      </c>
      <c r="C18">
        <v>1</v>
      </c>
      <c r="G18">
        <v>2</v>
      </c>
    </row>
    <row r="19" spans="1:8" x14ac:dyDescent="0.3">
      <c r="A19" s="90" t="s">
        <v>81</v>
      </c>
      <c r="B19">
        <v>3</v>
      </c>
      <c r="C19">
        <v>3</v>
      </c>
      <c r="E19">
        <v>1</v>
      </c>
      <c r="F19">
        <v>1</v>
      </c>
      <c r="G19">
        <v>8</v>
      </c>
    </row>
    <row r="20" spans="1:8" x14ac:dyDescent="0.3">
      <c r="A20" s="90" t="s">
        <v>248</v>
      </c>
      <c r="B20">
        <v>3</v>
      </c>
      <c r="C20">
        <v>1</v>
      </c>
      <c r="G20">
        <v>4</v>
      </c>
    </row>
    <row r="21" spans="1:8" x14ac:dyDescent="0.3">
      <c r="A21" s="90" t="s">
        <v>115</v>
      </c>
      <c r="B21">
        <v>4</v>
      </c>
      <c r="F21">
        <v>1</v>
      </c>
      <c r="G21">
        <v>5</v>
      </c>
    </row>
    <row r="22" spans="1:8" x14ac:dyDescent="0.3">
      <c r="A22" s="90" t="s">
        <v>92</v>
      </c>
      <c r="B22">
        <v>26</v>
      </c>
      <c r="C22">
        <v>2</v>
      </c>
      <c r="F22">
        <v>2</v>
      </c>
      <c r="G22">
        <v>30</v>
      </c>
      <c r="H22" s="96"/>
    </row>
    <row r="23" spans="1:8" x14ac:dyDescent="0.3">
      <c r="A23" s="90" t="s">
        <v>824</v>
      </c>
      <c r="B23">
        <v>1</v>
      </c>
      <c r="G23">
        <v>1</v>
      </c>
    </row>
    <row r="24" spans="1:8" x14ac:dyDescent="0.3">
      <c r="A24" s="90" t="s">
        <v>457</v>
      </c>
      <c r="B24">
        <v>2</v>
      </c>
      <c r="G24">
        <v>2</v>
      </c>
    </row>
    <row r="25" spans="1:8" x14ac:dyDescent="0.3">
      <c r="A25" s="90" t="s">
        <v>160</v>
      </c>
      <c r="B25">
        <v>4</v>
      </c>
      <c r="C25">
        <v>2</v>
      </c>
      <c r="G25">
        <v>6</v>
      </c>
    </row>
    <row r="26" spans="1:8" x14ac:dyDescent="0.3">
      <c r="A26" s="90" t="s">
        <v>109</v>
      </c>
      <c r="B26">
        <v>8</v>
      </c>
      <c r="C26">
        <v>2</v>
      </c>
      <c r="D26">
        <v>6</v>
      </c>
      <c r="F26">
        <v>4</v>
      </c>
      <c r="G26">
        <v>20</v>
      </c>
    </row>
    <row r="27" spans="1:8" x14ac:dyDescent="0.3">
      <c r="A27" s="90" t="s">
        <v>69</v>
      </c>
      <c r="B27">
        <v>5</v>
      </c>
      <c r="F27">
        <v>1</v>
      </c>
      <c r="G27">
        <v>6</v>
      </c>
    </row>
    <row r="28" spans="1:8" x14ac:dyDescent="0.3">
      <c r="A28" s="90" t="s">
        <v>87</v>
      </c>
      <c r="B28">
        <v>20</v>
      </c>
      <c r="C28">
        <v>6</v>
      </c>
      <c r="F28">
        <v>1</v>
      </c>
      <c r="G28">
        <v>27</v>
      </c>
    </row>
    <row r="29" spans="1:8" x14ac:dyDescent="0.3">
      <c r="A29" s="90" t="s">
        <v>165</v>
      </c>
      <c r="B29">
        <v>2</v>
      </c>
      <c r="C29">
        <v>1</v>
      </c>
      <c r="G29">
        <v>3</v>
      </c>
    </row>
    <row r="30" spans="1:8" x14ac:dyDescent="0.3">
      <c r="A30" s="90" t="s">
        <v>582</v>
      </c>
      <c r="B30">
        <v>4</v>
      </c>
      <c r="C30">
        <v>3</v>
      </c>
      <c r="G30">
        <v>7</v>
      </c>
    </row>
    <row r="31" spans="1:8" x14ac:dyDescent="0.3">
      <c r="A31" s="90" t="s">
        <v>77</v>
      </c>
      <c r="B31">
        <v>26</v>
      </c>
      <c r="C31">
        <v>14</v>
      </c>
      <c r="E31">
        <v>2</v>
      </c>
      <c r="F31">
        <v>1</v>
      </c>
      <c r="G31">
        <v>43</v>
      </c>
      <c r="H31" s="96"/>
    </row>
    <row r="32" spans="1:8" x14ac:dyDescent="0.3">
      <c r="A32" s="90" t="s">
        <v>144</v>
      </c>
      <c r="B32">
        <v>22</v>
      </c>
      <c r="C32">
        <v>2</v>
      </c>
      <c r="F32">
        <v>1</v>
      </c>
      <c r="G32">
        <v>25</v>
      </c>
    </row>
    <row r="33" spans="1:8" x14ac:dyDescent="0.3">
      <c r="A33" s="90" t="s">
        <v>189</v>
      </c>
      <c r="B33">
        <v>16</v>
      </c>
      <c r="C33">
        <v>1</v>
      </c>
      <c r="G33">
        <v>17</v>
      </c>
    </row>
    <row r="34" spans="1:8" x14ac:dyDescent="0.3">
      <c r="A34" s="90" t="s">
        <v>492</v>
      </c>
      <c r="B34">
        <v>3</v>
      </c>
      <c r="C34">
        <v>1</v>
      </c>
      <c r="D34">
        <v>6</v>
      </c>
      <c r="G34">
        <v>10</v>
      </c>
    </row>
    <row r="35" spans="1:8" x14ac:dyDescent="0.3">
      <c r="A35" s="90" t="s">
        <v>497</v>
      </c>
      <c r="B35">
        <v>1</v>
      </c>
      <c r="G35">
        <v>1</v>
      </c>
    </row>
    <row r="36" spans="1:8" x14ac:dyDescent="0.3">
      <c r="A36" s="90" t="s">
        <v>1173</v>
      </c>
      <c r="B36">
        <v>314</v>
      </c>
      <c r="C36">
        <v>131</v>
      </c>
      <c r="D36">
        <v>13</v>
      </c>
      <c r="E36">
        <v>4</v>
      </c>
      <c r="F36">
        <v>20</v>
      </c>
      <c r="G36">
        <v>482</v>
      </c>
    </row>
    <row r="39" spans="1:8" x14ac:dyDescent="0.3">
      <c r="A39" s="107"/>
    </row>
    <row r="40" spans="1:8" x14ac:dyDescent="0.3">
      <c r="B40" t="s">
        <v>1180</v>
      </c>
      <c r="C40" t="s">
        <v>1181</v>
      </c>
      <c r="D40" t="s">
        <v>1182</v>
      </c>
      <c r="E40" t="s">
        <v>1183</v>
      </c>
      <c r="F40" t="s">
        <v>1184</v>
      </c>
      <c r="G40" t="s">
        <v>1173</v>
      </c>
      <c r="H40" s="107" t="s">
        <v>1318</v>
      </c>
    </row>
    <row r="41" spans="1:8" x14ac:dyDescent="0.3">
      <c r="A41" t="s">
        <v>607</v>
      </c>
      <c r="B41">
        <v>2</v>
      </c>
      <c r="C41">
        <v>3</v>
      </c>
      <c r="G41">
        <v>5</v>
      </c>
      <c r="H41" s="91">
        <f>G41/482</f>
        <v>1.0373443983402489E-2</v>
      </c>
    </row>
    <row r="42" spans="1:8" x14ac:dyDescent="0.3">
      <c r="A42" t="s">
        <v>186</v>
      </c>
      <c r="B42">
        <v>22</v>
      </c>
      <c r="C42">
        <v>5</v>
      </c>
      <c r="G42">
        <v>27</v>
      </c>
      <c r="H42" s="91">
        <f t="shared" ref="H42:H71" si="0">G42/482</f>
        <v>5.6016597510373446E-2</v>
      </c>
    </row>
    <row r="43" spans="1:8" x14ac:dyDescent="0.3">
      <c r="A43" t="s">
        <v>94</v>
      </c>
      <c r="B43">
        <v>94</v>
      </c>
      <c r="C43">
        <v>55</v>
      </c>
      <c r="F43">
        <v>6</v>
      </c>
      <c r="G43">
        <v>155</v>
      </c>
      <c r="H43" s="91">
        <f t="shared" si="0"/>
        <v>0.3215767634854772</v>
      </c>
    </row>
    <row r="44" spans="1:8" x14ac:dyDescent="0.3">
      <c r="A44" t="s">
        <v>251</v>
      </c>
      <c r="B44">
        <v>6</v>
      </c>
      <c r="G44">
        <v>6</v>
      </c>
      <c r="H44" s="91">
        <f t="shared" si="0"/>
        <v>1.2448132780082987E-2</v>
      </c>
    </row>
    <row r="45" spans="1:8" x14ac:dyDescent="0.3">
      <c r="A45" t="s">
        <v>102</v>
      </c>
      <c r="B45">
        <v>2</v>
      </c>
      <c r="C45">
        <v>3</v>
      </c>
      <c r="E45">
        <v>1</v>
      </c>
      <c r="G45">
        <v>6</v>
      </c>
      <c r="H45" s="91">
        <f t="shared" si="0"/>
        <v>1.2448132780082987E-2</v>
      </c>
    </row>
    <row r="46" spans="1:8" x14ac:dyDescent="0.3">
      <c r="A46" t="s">
        <v>1117</v>
      </c>
      <c r="C46">
        <v>1</v>
      </c>
      <c r="G46">
        <v>1</v>
      </c>
      <c r="H46" s="91">
        <f t="shared" si="0"/>
        <v>2.0746887966804979E-3</v>
      </c>
    </row>
    <row r="47" spans="1:8" x14ac:dyDescent="0.3">
      <c r="A47" t="s">
        <v>169</v>
      </c>
      <c r="B47">
        <v>2</v>
      </c>
      <c r="G47">
        <v>2</v>
      </c>
      <c r="H47" s="91">
        <f t="shared" si="0"/>
        <v>4.1493775933609959E-3</v>
      </c>
    </row>
    <row r="48" spans="1:8" x14ac:dyDescent="0.3">
      <c r="A48" t="s">
        <v>135</v>
      </c>
      <c r="B48">
        <v>20</v>
      </c>
      <c r="F48">
        <v>1</v>
      </c>
      <c r="G48">
        <v>21</v>
      </c>
      <c r="H48" s="91">
        <f t="shared" si="0"/>
        <v>4.3568464730290454E-2</v>
      </c>
    </row>
    <row r="49" spans="1:8" x14ac:dyDescent="0.3">
      <c r="A49" t="s">
        <v>127</v>
      </c>
      <c r="B49">
        <v>4</v>
      </c>
      <c r="C49">
        <v>3</v>
      </c>
      <c r="F49">
        <v>1</v>
      </c>
      <c r="G49">
        <v>8</v>
      </c>
      <c r="H49" s="91">
        <f t="shared" si="0"/>
        <v>1.6597510373443983E-2</v>
      </c>
    </row>
    <row r="50" spans="1:8" x14ac:dyDescent="0.3">
      <c r="A50" t="s">
        <v>1024</v>
      </c>
      <c r="C50">
        <v>2</v>
      </c>
      <c r="D50">
        <v>1</v>
      </c>
      <c r="G50">
        <v>3</v>
      </c>
      <c r="H50" s="91">
        <f t="shared" si="0"/>
        <v>6.2240663900414933E-3</v>
      </c>
    </row>
    <row r="51" spans="1:8" x14ac:dyDescent="0.3">
      <c r="A51" t="s">
        <v>619</v>
      </c>
      <c r="B51">
        <v>1</v>
      </c>
      <c r="C51">
        <v>5</v>
      </c>
      <c r="G51">
        <v>6</v>
      </c>
      <c r="H51" s="91">
        <f t="shared" si="0"/>
        <v>1.2448132780082987E-2</v>
      </c>
    </row>
    <row r="52" spans="1:8" x14ac:dyDescent="0.3">
      <c r="A52" t="s">
        <v>366</v>
      </c>
      <c r="B52">
        <v>9</v>
      </c>
      <c r="C52">
        <v>1</v>
      </c>
      <c r="G52">
        <v>10</v>
      </c>
      <c r="H52" s="91">
        <f t="shared" si="0"/>
        <v>2.0746887966804978E-2</v>
      </c>
    </row>
    <row r="53" spans="1:8" x14ac:dyDescent="0.3">
      <c r="A53" t="s">
        <v>429</v>
      </c>
      <c r="B53">
        <v>1</v>
      </c>
      <c r="C53">
        <v>14</v>
      </c>
      <c r="G53">
        <v>15</v>
      </c>
      <c r="H53" s="91">
        <f t="shared" si="0"/>
        <v>3.1120331950207469E-2</v>
      </c>
    </row>
    <row r="54" spans="1:8" x14ac:dyDescent="0.3">
      <c r="A54" t="s">
        <v>778</v>
      </c>
      <c r="B54">
        <v>1</v>
      </c>
      <c r="C54">
        <v>1</v>
      </c>
      <c r="G54">
        <v>2</v>
      </c>
      <c r="H54" s="91">
        <f t="shared" si="0"/>
        <v>4.1493775933609959E-3</v>
      </c>
    </row>
    <row r="55" spans="1:8" x14ac:dyDescent="0.3">
      <c r="A55" t="s">
        <v>81</v>
      </c>
      <c r="B55">
        <v>3</v>
      </c>
      <c r="C55">
        <v>3</v>
      </c>
      <c r="E55">
        <v>1</v>
      </c>
      <c r="F55">
        <v>1</v>
      </c>
      <c r="G55">
        <v>8</v>
      </c>
      <c r="H55" s="91">
        <f t="shared" si="0"/>
        <v>1.6597510373443983E-2</v>
      </c>
    </row>
    <row r="56" spans="1:8" x14ac:dyDescent="0.3">
      <c r="A56" t="s">
        <v>248</v>
      </c>
      <c r="B56">
        <v>3</v>
      </c>
      <c r="C56">
        <v>1</v>
      </c>
      <c r="G56">
        <v>4</v>
      </c>
      <c r="H56" s="91">
        <f t="shared" si="0"/>
        <v>8.2987551867219917E-3</v>
      </c>
    </row>
    <row r="57" spans="1:8" x14ac:dyDescent="0.3">
      <c r="A57" t="s">
        <v>115</v>
      </c>
      <c r="B57">
        <v>4</v>
      </c>
      <c r="F57">
        <v>1</v>
      </c>
      <c r="G57">
        <v>5</v>
      </c>
      <c r="H57" s="91">
        <f t="shared" si="0"/>
        <v>1.0373443983402489E-2</v>
      </c>
    </row>
    <row r="58" spans="1:8" x14ac:dyDescent="0.3">
      <c r="A58" t="s">
        <v>92</v>
      </c>
      <c r="B58">
        <v>26</v>
      </c>
      <c r="C58">
        <v>2</v>
      </c>
      <c r="F58">
        <v>2</v>
      </c>
      <c r="G58">
        <v>30</v>
      </c>
      <c r="H58" s="91">
        <f t="shared" si="0"/>
        <v>6.2240663900414939E-2</v>
      </c>
    </row>
    <row r="59" spans="1:8" x14ac:dyDescent="0.3">
      <c r="A59" t="s">
        <v>824</v>
      </c>
      <c r="B59">
        <v>1</v>
      </c>
      <c r="G59">
        <v>1</v>
      </c>
      <c r="H59" s="91">
        <f t="shared" si="0"/>
        <v>2.0746887966804979E-3</v>
      </c>
    </row>
    <row r="60" spans="1:8" x14ac:dyDescent="0.3">
      <c r="A60" t="s">
        <v>457</v>
      </c>
      <c r="B60">
        <v>2</v>
      </c>
      <c r="G60">
        <v>2</v>
      </c>
      <c r="H60" s="91">
        <f t="shared" si="0"/>
        <v>4.1493775933609959E-3</v>
      </c>
    </row>
    <row r="61" spans="1:8" x14ac:dyDescent="0.3">
      <c r="A61" t="s">
        <v>160</v>
      </c>
      <c r="B61">
        <v>4</v>
      </c>
      <c r="C61">
        <v>2</v>
      </c>
      <c r="G61">
        <v>6</v>
      </c>
      <c r="H61" s="91">
        <f t="shared" si="0"/>
        <v>1.2448132780082987E-2</v>
      </c>
    </row>
    <row r="62" spans="1:8" x14ac:dyDescent="0.3">
      <c r="A62" t="s">
        <v>109</v>
      </c>
      <c r="B62">
        <v>8</v>
      </c>
      <c r="C62">
        <v>2</v>
      </c>
      <c r="D62">
        <v>6</v>
      </c>
      <c r="F62">
        <v>4</v>
      </c>
      <c r="G62">
        <v>20</v>
      </c>
      <c r="H62" s="91">
        <f t="shared" si="0"/>
        <v>4.1493775933609957E-2</v>
      </c>
    </row>
    <row r="63" spans="1:8" x14ac:dyDescent="0.3">
      <c r="A63" t="s">
        <v>69</v>
      </c>
      <c r="B63">
        <v>5</v>
      </c>
      <c r="F63">
        <v>1</v>
      </c>
      <c r="G63">
        <v>6</v>
      </c>
      <c r="H63" s="91">
        <f t="shared" si="0"/>
        <v>1.2448132780082987E-2</v>
      </c>
    </row>
    <row r="64" spans="1:8" x14ac:dyDescent="0.3">
      <c r="A64" t="s">
        <v>87</v>
      </c>
      <c r="B64">
        <v>20</v>
      </c>
      <c r="C64">
        <v>6</v>
      </c>
      <c r="F64">
        <v>1</v>
      </c>
      <c r="G64">
        <v>27</v>
      </c>
      <c r="H64" s="91">
        <f t="shared" si="0"/>
        <v>5.6016597510373446E-2</v>
      </c>
    </row>
    <row r="65" spans="1:8" x14ac:dyDescent="0.3">
      <c r="A65" t="s">
        <v>165</v>
      </c>
      <c r="B65">
        <v>2</v>
      </c>
      <c r="C65">
        <v>1</v>
      </c>
      <c r="G65">
        <v>3</v>
      </c>
      <c r="H65" s="91">
        <f t="shared" si="0"/>
        <v>6.2240663900414933E-3</v>
      </c>
    </row>
    <row r="66" spans="1:8" x14ac:dyDescent="0.3">
      <c r="A66" t="s">
        <v>582</v>
      </c>
      <c r="B66">
        <v>4</v>
      </c>
      <c r="C66">
        <v>3</v>
      </c>
      <c r="G66">
        <v>7</v>
      </c>
      <c r="H66" s="91">
        <f t="shared" si="0"/>
        <v>1.4522821576763486E-2</v>
      </c>
    </row>
    <row r="67" spans="1:8" x14ac:dyDescent="0.3">
      <c r="A67" t="s">
        <v>77</v>
      </c>
      <c r="B67">
        <v>26</v>
      </c>
      <c r="C67">
        <v>14</v>
      </c>
      <c r="E67">
        <v>2</v>
      </c>
      <c r="F67">
        <v>1</v>
      </c>
      <c r="G67">
        <v>43</v>
      </c>
      <c r="H67" s="91">
        <f t="shared" si="0"/>
        <v>8.9211618257261413E-2</v>
      </c>
    </row>
    <row r="68" spans="1:8" x14ac:dyDescent="0.3">
      <c r="A68" t="s">
        <v>144</v>
      </c>
      <c r="B68">
        <v>22</v>
      </c>
      <c r="C68">
        <v>2</v>
      </c>
      <c r="F68">
        <v>1</v>
      </c>
      <c r="G68">
        <v>25</v>
      </c>
      <c r="H68" s="91">
        <f t="shared" si="0"/>
        <v>5.1867219917012451E-2</v>
      </c>
    </row>
    <row r="69" spans="1:8" x14ac:dyDescent="0.3">
      <c r="A69" t="s">
        <v>189</v>
      </c>
      <c r="B69">
        <v>16</v>
      </c>
      <c r="C69">
        <v>1</v>
      </c>
      <c r="G69">
        <v>17</v>
      </c>
      <c r="H69" s="91">
        <f t="shared" si="0"/>
        <v>3.5269709543568464E-2</v>
      </c>
    </row>
    <row r="70" spans="1:8" x14ac:dyDescent="0.3">
      <c r="A70" t="s">
        <v>492</v>
      </c>
      <c r="B70">
        <v>3</v>
      </c>
      <c r="C70">
        <v>1</v>
      </c>
      <c r="D70">
        <v>6</v>
      </c>
      <c r="G70">
        <v>10</v>
      </c>
      <c r="H70" s="91">
        <f t="shared" si="0"/>
        <v>2.0746887966804978E-2</v>
      </c>
    </row>
    <row r="71" spans="1:8" x14ac:dyDescent="0.3">
      <c r="A71" s="124" t="s">
        <v>497</v>
      </c>
      <c r="B71" s="124">
        <v>1</v>
      </c>
      <c r="C71" s="124"/>
      <c r="D71" s="124"/>
      <c r="E71" s="124"/>
      <c r="F71" s="124"/>
      <c r="G71" s="124">
        <v>1</v>
      </c>
      <c r="H71" s="133">
        <f t="shared" si="0"/>
        <v>2.0746887966804979E-3</v>
      </c>
    </row>
    <row r="72" spans="1:8" x14ac:dyDescent="0.3">
      <c r="A72" t="s">
        <v>1173</v>
      </c>
      <c r="B72">
        <v>314</v>
      </c>
      <c r="C72">
        <v>131</v>
      </c>
      <c r="D72">
        <v>13</v>
      </c>
      <c r="E72">
        <v>4</v>
      </c>
      <c r="F72">
        <v>20</v>
      </c>
      <c r="G72">
        <v>482</v>
      </c>
      <c r="H72" s="91"/>
    </row>
    <row r="74" spans="1:8" x14ac:dyDescent="0.3">
      <c r="H74" s="109"/>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3CAE7-2587-416D-B906-3405F89EFD0A}">
  <dimension ref="A3:H38"/>
  <sheetViews>
    <sheetView topLeftCell="A33" workbookViewId="0">
      <selection activeCell="A34" sqref="A34:D34"/>
    </sheetView>
  </sheetViews>
  <sheetFormatPr defaultRowHeight="14.4" x14ac:dyDescent="0.3"/>
  <cols>
    <col min="1" max="1" width="50.6640625" customWidth="1"/>
    <col min="2" max="8" width="10.6640625" customWidth="1"/>
  </cols>
  <sheetData>
    <row r="3" spans="1:8" ht="57.6" x14ac:dyDescent="0.3">
      <c r="A3" s="97" t="s">
        <v>1253</v>
      </c>
      <c r="B3" s="89" t="s">
        <v>1174</v>
      </c>
    </row>
    <row r="4" spans="1:8" x14ac:dyDescent="0.3">
      <c r="A4" s="89" t="s">
        <v>1171</v>
      </c>
      <c r="B4" t="s">
        <v>1229</v>
      </c>
      <c r="C4" t="s">
        <v>1230</v>
      </c>
      <c r="D4" t="s">
        <v>1231</v>
      </c>
      <c r="E4" t="s">
        <v>1232</v>
      </c>
      <c r="F4" t="s">
        <v>1173</v>
      </c>
    </row>
    <row r="5" spans="1:8" x14ac:dyDescent="0.3">
      <c r="A5" s="90" t="s">
        <v>1180</v>
      </c>
      <c r="B5">
        <v>219</v>
      </c>
      <c r="C5">
        <v>22</v>
      </c>
      <c r="D5">
        <v>72</v>
      </c>
      <c r="E5">
        <v>1</v>
      </c>
      <c r="F5">
        <v>314</v>
      </c>
    </row>
    <row r="6" spans="1:8" x14ac:dyDescent="0.3">
      <c r="A6" s="90" t="s">
        <v>1181</v>
      </c>
      <c r="B6">
        <v>101</v>
      </c>
      <c r="C6">
        <v>8</v>
      </c>
      <c r="D6">
        <v>22</v>
      </c>
      <c r="F6">
        <v>131</v>
      </c>
    </row>
    <row r="7" spans="1:8" x14ac:dyDescent="0.3">
      <c r="A7" s="90" t="s">
        <v>1182</v>
      </c>
      <c r="B7">
        <v>10</v>
      </c>
      <c r="C7">
        <v>2</v>
      </c>
      <c r="E7">
        <v>1</v>
      </c>
      <c r="F7">
        <v>13</v>
      </c>
    </row>
    <row r="8" spans="1:8" x14ac:dyDescent="0.3">
      <c r="A8" s="90" t="s">
        <v>1183</v>
      </c>
      <c r="B8">
        <v>3</v>
      </c>
      <c r="D8">
        <v>1</v>
      </c>
      <c r="F8">
        <v>4</v>
      </c>
    </row>
    <row r="9" spans="1:8" x14ac:dyDescent="0.3">
      <c r="A9" s="90" t="s">
        <v>1184</v>
      </c>
      <c r="B9">
        <v>14</v>
      </c>
      <c r="C9">
        <v>2</v>
      </c>
      <c r="D9">
        <v>3</v>
      </c>
      <c r="E9">
        <v>1</v>
      </c>
      <c r="F9">
        <v>20</v>
      </c>
    </row>
    <row r="10" spans="1:8" x14ac:dyDescent="0.3">
      <c r="A10" s="90" t="s">
        <v>1173</v>
      </c>
      <c r="B10">
        <v>347</v>
      </c>
      <c r="C10">
        <v>34</v>
      </c>
      <c r="D10">
        <v>98</v>
      </c>
      <c r="E10">
        <v>3</v>
      </c>
      <c r="F10">
        <v>482</v>
      </c>
    </row>
    <row r="13" spans="1:8" x14ac:dyDescent="0.3">
      <c r="A13" s="107" t="s">
        <v>1253</v>
      </c>
      <c r="B13" t="s">
        <v>1174</v>
      </c>
    </row>
    <row r="14" spans="1:8" ht="28.8" x14ac:dyDescent="0.3">
      <c r="A14" t="s">
        <v>1171</v>
      </c>
      <c r="B14" s="129" t="s">
        <v>60</v>
      </c>
      <c r="C14" s="129" t="s">
        <v>59</v>
      </c>
      <c r="D14" s="129" t="s">
        <v>90</v>
      </c>
      <c r="E14" s="119" t="s">
        <v>1298</v>
      </c>
      <c r="G14" s="113" t="s">
        <v>1232</v>
      </c>
      <c r="H14" s="113" t="s">
        <v>1173</v>
      </c>
    </row>
    <row r="15" spans="1:8" x14ac:dyDescent="0.3">
      <c r="A15" t="s">
        <v>1180</v>
      </c>
      <c r="B15">
        <v>219</v>
      </c>
      <c r="C15">
        <v>22</v>
      </c>
      <c r="D15">
        <v>72</v>
      </c>
      <c r="E15">
        <f>H15-G15</f>
        <v>313</v>
      </c>
      <c r="G15" s="113">
        <v>1</v>
      </c>
      <c r="H15" s="113">
        <v>314</v>
      </c>
    </row>
    <row r="16" spans="1:8" x14ac:dyDescent="0.3">
      <c r="B16" s="110">
        <f>B15/313</f>
        <v>0.69968051118210861</v>
      </c>
      <c r="C16" s="110">
        <f t="shared" ref="C16:D16" si="0">C15/313</f>
        <v>7.0287539936102233E-2</v>
      </c>
      <c r="D16" s="110">
        <f t="shared" si="0"/>
        <v>0.23003194888178913</v>
      </c>
      <c r="G16" s="113"/>
      <c r="H16" s="113"/>
    </row>
    <row r="17" spans="1:8" x14ac:dyDescent="0.3">
      <c r="A17" t="s">
        <v>1181</v>
      </c>
      <c r="B17">
        <v>101</v>
      </c>
      <c r="C17">
        <v>8</v>
      </c>
      <c r="D17">
        <v>22</v>
      </c>
      <c r="E17">
        <f t="shared" ref="E17:E22" si="1">H17-G17</f>
        <v>131</v>
      </c>
      <c r="G17" s="113"/>
      <c r="H17" s="113">
        <v>131</v>
      </c>
    </row>
    <row r="18" spans="1:8" x14ac:dyDescent="0.3">
      <c r="B18" s="110">
        <f>B17/131</f>
        <v>0.77099236641221369</v>
      </c>
      <c r="C18" s="110">
        <f t="shared" ref="C18:D18" si="2">C17/131</f>
        <v>6.1068702290076333E-2</v>
      </c>
      <c r="D18" s="110">
        <f t="shared" si="2"/>
        <v>0.16793893129770993</v>
      </c>
      <c r="G18" s="113"/>
      <c r="H18" s="113"/>
    </row>
    <row r="19" spans="1:8" x14ac:dyDescent="0.3">
      <c r="A19" t="s">
        <v>1182</v>
      </c>
      <c r="B19">
        <v>10</v>
      </c>
      <c r="C19">
        <v>2</v>
      </c>
      <c r="E19">
        <f t="shared" si="1"/>
        <v>12</v>
      </c>
      <c r="G19" s="113">
        <v>1</v>
      </c>
      <c r="H19" s="113">
        <v>13</v>
      </c>
    </row>
    <row r="20" spans="1:8" x14ac:dyDescent="0.3">
      <c r="A20" t="s">
        <v>1183</v>
      </c>
      <c r="B20">
        <v>3</v>
      </c>
      <c r="D20">
        <v>1</v>
      </c>
      <c r="E20">
        <f t="shared" si="1"/>
        <v>4</v>
      </c>
      <c r="G20" s="113"/>
      <c r="H20" s="113">
        <v>4</v>
      </c>
    </row>
    <row r="21" spans="1:8" x14ac:dyDescent="0.3">
      <c r="A21" t="s">
        <v>1184</v>
      </c>
      <c r="B21">
        <v>14</v>
      </c>
      <c r="C21">
        <v>2</v>
      </c>
      <c r="D21">
        <v>3</v>
      </c>
      <c r="E21">
        <f t="shared" si="1"/>
        <v>19</v>
      </c>
      <c r="G21" s="113">
        <v>1</v>
      </c>
      <c r="H21" s="113">
        <v>20</v>
      </c>
    </row>
    <row r="22" spans="1:8" x14ac:dyDescent="0.3">
      <c r="A22" s="92" t="s">
        <v>1173</v>
      </c>
      <c r="B22" s="92">
        <v>347</v>
      </c>
      <c r="C22" s="92">
        <v>34</v>
      </c>
      <c r="D22" s="92">
        <v>98</v>
      </c>
      <c r="E22" s="92">
        <f t="shared" si="1"/>
        <v>479</v>
      </c>
      <c r="G22" s="114">
        <v>3</v>
      </c>
      <c r="H22" s="114">
        <v>482</v>
      </c>
    </row>
    <row r="23" spans="1:8" x14ac:dyDescent="0.3">
      <c r="A23" s="92"/>
      <c r="B23" s="111">
        <f>B22/479</f>
        <v>0.72442588726513568</v>
      </c>
      <c r="C23" s="111">
        <f t="shared" ref="C23:D23" si="3">C22/479</f>
        <v>7.0981210855949897E-2</v>
      </c>
      <c r="D23" s="111">
        <f t="shared" si="3"/>
        <v>0.20459290187891441</v>
      </c>
      <c r="G23" s="92"/>
      <c r="H23" s="92"/>
    </row>
    <row r="25" spans="1:8" x14ac:dyDescent="0.3">
      <c r="A25" s="92" t="s">
        <v>1300</v>
      </c>
      <c r="B25" s="107" t="s">
        <v>60</v>
      </c>
      <c r="C25" s="107" t="s">
        <v>59</v>
      </c>
      <c r="D25" s="107" t="s">
        <v>90</v>
      </c>
      <c r="G25" s="113" t="s">
        <v>1232</v>
      </c>
      <c r="H25" s="113" t="s">
        <v>1173</v>
      </c>
    </row>
    <row r="26" spans="1:8" x14ac:dyDescent="0.3">
      <c r="A26" t="s">
        <v>1180</v>
      </c>
      <c r="B26" s="91">
        <v>0.69968051118210861</v>
      </c>
      <c r="C26" s="91">
        <v>7.0287539936102233E-2</v>
      </c>
      <c r="D26" s="91">
        <v>0.23003194888178913</v>
      </c>
      <c r="G26" s="113"/>
      <c r="H26" s="113"/>
    </row>
    <row r="27" spans="1:8" x14ac:dyDescent="0.3">
      <c r="A27" t="s">
        <v>1181</v>
      </c>
      <c r="B27" s="91">
        <v>0.77099236641221369</v>
      </c>
      <c r="C27" s="91">
        <v>6.1068702290076333E-2</v>
      </c>
      <c r="D27" s="91">
        <v>0.16793893129770993</v>
      </c>
      <c r="G27" s="113"/>
      <c r="H27" s="113"/>
    </row>
    <row r="28" spans="1:8" x14ac:dyDescent="0.3">
      <c r="A28" t="s">
        <v>1182</v>
      </c>
      <c r="B28">
        <v>10</v>
      </c>
      <c r="C28">
        <v>2</v>
      </c>
      <c r="E28">
        <f>H28-G28</f>
        <v>12</v>
      </c>
      <c r="G28" s="113">
        <v>1</v>
      </c>
      <c r="H28" s="113">
        <v>13</v>
      </c>
    </row>
    <row r="29" spans="1:8" x14ac:dyDescent="0.3">
      <c r="A29" t="s">
        <v>1183</v>
      </c>
      <c r="B29">
        <v>3</v>
      </c>
      <c r="D29">
        <v>1</v>
      </c>
      <c r="E29">
        <f t="shared" ref="E29:E31" si="4">H29-G29</f>
        <v>4</v>
      </c>
      <c r="G29" s="113"/>
      <c r="H29" s="113">
        <v>4</v>
      </c>
    </row>
    <row r="30" spans="1:8" x14ac:dyDescent="0.3">
      <c r="A30" t="s">
        <v>1184</v>
      </c>
      <c r="B30" s="124">
        <v>14</v>
      </c>
      <c r="C30" s="124">
        <v>2</v>
      </c>
      <c r="D30" s="124">
        <v>3</v>
      </c>
      <c r="E30" s="124">
        <f t="shared" si="4"/>
        <v>19</v>
      </c>
      <c r="G30" s="113">
        <v>1</v>
      </c>
      <c r="H30" s="113">
        <v>20</v>
      </c>
    </row>
    <row r="31" spans="1:8" x14ac:dyDescent="0.3">
      <c r="A31" t="s">
        <v>1302</v>
      </c>
      <c r="B31" s="126">
        <f>B28+B29+B30</f>
        <v>27</v>
      </c>
      <c r="C31" s="126">
        <f t="shared" ref="C31:D31" si="5">C28+C29+C30</f>
        <v>4</v>
      </c>
      <c r="D31" s="126">
        <f t="shared" si="5"/>
        <v>4</v>
      </c>
      <c r="E31" s="126">
        <f t="shared" si="4"/>
        <v>35</v>
      </c>
      <c r="G31" s="113">
        <f>G28+G29+G30</f>
        <v>2</v>
      </c>
      <c r="H31" s="113">
        <f>H28+H29+H30</f>
        <v>37</v>
      </c>
    </row>
    <row r="32" spans="1:8" x14ac:dyDescent="0.3">
      <c r="B32" s="127">
        <f>B31/35</f>
        <v>0.77142857142857146</v>
      </c>
      <c r="C32" s="127">
        <f t="shared" ref="C32:D32" si="6">C31/35</f>
        <v>0.11428571428571428</v>
      </c>
      <c r="D32" s="127">
        <f t="shared" si="6"/>
        <v>0.11428571428571428</v>
      </c>
      <c r="E32" s="126"/>
    </row>
    <row r="33" spans="1:5" x14ac:dyDescent="0.3">
      <c r="B33" s="127"/>
      <c r="C33" s="127"/>
      <c r="D33" s="127"/>
      <c r="E33" s="126"/>
    </row>
    <row r="34" spans="1:5" ht="44.25" customHeight="1" x14ac:dyDescent="0.3">
      <c r="A34" s="146" t="s">
        <v>1310</v>
      </c>
      <c r="B34" s="146"/>
      <c r="C34" s="146"/>
      <c r="D34" s="146"/>
    </row>
    <row r="35" spans="1:5" x14ac:dyDescent="0.3">
      <c r="B35" t="s">
        <v>60</v>
      </c>
      <c r="C35" t="s">
        <v>59</v>
      </c>
      <c r="D35" t="s">
        <v>90</v>
      </c>
    </row>
    <row r="36" spans="1:5" x14ac:dyDescent="0.3">
      <c r="A36" t="s">
        <v>1287</v>
      </c>
      <c r="B36" s="91">
        <v>0.77142857142857146</v>
      </c>
      <c r="C36" s="91">
        <v>0.11428571428571428</v>
      </c>
      <c r="D36" s="91">
        <v>0.11428571428571428</v>
      </c>
    </row>
    <row r="37" spans="1:5" x14ac:dyDescent="0.3">
      <c r="A37" t="s">
        <v>868</v>
      </c>
      <c r="B37" s="91">
        <v>0.77099236641221369</v>
      </c>
      <c r="C37" s="91">
        <v>6.1068702290076333E-2</v>
      </c>
      <c r="D37" s="91">
        <v>0.16793893129770993</v>
      </c>
    </row>
    <row r="38" spans="1:5" x14ac:dyDescent="0.3">
      <c r="A38" t="s">
        <v>155</v>
      </c>
      <c r="B38" s="91">
        <v>0.69968051118210861</v>
      </c>
      <c r="C38" s="91">
        <v>7.0287539936102233E-2</v>
      </c>
      <c r="D38" s="91">
        <v>0.23003194888178913</v>
      </c>
    </row>
  </sheetData>
  <mergeCells count="1">
    <mergeCell ref="A34:D34"/>
  </mergeCells>
  <pageMargins left="0.7" right="0.7" top="0.75" bottom="0.75" header="0.3" footer="0.3"/>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8F17-8795-476E-B89A-01E2D2B103E9}">
  <dimension ref="A1:F39"/>
  <sheetViews>
    <sheetView topLeftCell="A26" workbookViewId="0">
      <selection activeCell="A27" sqref="A27:F27"/>
    </sheetView>
  </sheetViews>
  <sheetFormatPr defaultRowHeight="14.4" x14ac:dyDescent="0.3"/>
  <cols>
    <col min="1" max="1" width="27.6640625" customWidth="1"/>
    <col min="2" max="2" width="17.88671875" customWidth="1"/>
    <col min="3" max="3" width="18.44140625" customWidth="1"/>
    <col min="4" max="5" width="18.33203125" customWidth="1"/>
    <col min="6" max="6" width="18.88671875" customWidth="1"/>
  </cols>
  <sheetData>
    <row r="1" spans="1:6" x14ac:dyDescent="0.3">
      <c r="A1" s="94"/>
    </row>
    <row r="2" spans="1:6" ht="30" customHeight="1" x14ac:dyDescent="0.3">
      <c r="A2" s="142" t="s">
        <v>1311</v>
      </c>
      <c r="B2" s="142"/>
      <c r="C2" s="142"/>
      <c r="D2" s="142"/>
      <c r="E2" s="142"/>
      <c r="F2" s="142"/>
    </row>
    <row r="3" spans="1:6" x14ac:dyDescent="0.3">
      <c r="B3" s="15" t="s">
        <v>99</v>
      </c>
      <c r="C3" s="15" t="s">
        <v>80</v>
      </c>
      <c r="D3" s="15" t="s">
        <v>1280</v>
      </c>
      <c r="E3" s="106" t="s">
        <v>61</v>
      </c>
      <c r="F3" s="15" t="s">
        <v>1279</v>
      </c>
    </row>
    <row r="4" spans="1:6" x14ac:dyDescent="0.3">
      <c r="A4" t="s">
        <v>1180</v>
      </c>
      <c r="B4">
        <v>109</v>
      </c>
      <c r="C4">
        <v>115</v>
      </c>
      <c r="D4">
        <v>151</v>
      </c>
      <c r="E4">
        <v>49</v>
      </c>
      <c r="F4">
        <v>22</v>
      </c>
    </row>
    <row r="5" spans="1:6" x14ac:dyDescent="0.3">
      <c r="A5" s="107" t="s">
        <v>1276</v>
      </c>
      <c r="B5" s="110">
        <f>B4/314</f>
        <v>0.34713375796178342</v>
      </c>
      <c r="C5" s="110">
        <f t="shared" ref="C5:F5" si="0">C4/314</f>
        <v>0.36624203821656048</v>
      </c>
      <c r="D5" s="110">
        <f t="shared" si="0"/>
        <v>0.48089171974522293</v>
      </c>
      <c r="E5" s="110">
        <f t="shared" si="0"/>
        <v>0.15605095541401273</v>
      </c>
      <c r="F5" s="110">
        <f t="shared" si="0"/>
        <v>7.0063694267515922E-2</v>
      </c>
    </row>
    <row r="6" spans="1:6" x14ac:dyDescent="0.3">
      <c r="A6" t="s">
        <v>1181</v>
      </c>
      <c r="B6">
        <v>37</v>
      </c>
      <c r="C6">
        <v>49</v>
      </c>
      <c r="D6">
        <v>60</v>
      </c>
      <c r="E6">
        <v>21</v>
      </c>
      <c r="F6">
        <v>11</v>
      </c>
    </row>
    <row r="7" spans="1:6" x14ac:dyDescent="0.3">
      <c r="A7" s="107" t="s">
        <v>1277</v>
      </c>
      <c r="B7" s="110">
        <f>B6/131</f>
        <v>0.28244274809160308</v>
      </c>
      <c r="C7" s="110">
        <f t="shared" ref="C7:F7" si="1">C6/131</f>
        <v>0.37404580152671757</v>
      </c>
      <c r="D7" s="110">
        <f t="shared" si="1"/>
        <v>0.4580152671755725</v>
      </c>
      <c r="E7" s="110">
        <f t="shared" si="1"/>
        <v>0.16030534351145037</v>
      </c>
      <c r="F7" s="110">
        <f t="shared" si="1"/>
        <v>8.3969465648854963E-2</v>
      </c>
    </row>
    <row r="8" spans="1:6" x14ac:dyDescent="0.3">
      <c r="A8" t="s">
        <v>1182</v>
      </c>
      <c r="B8">
        <v>7</v>
      </c>
      <c r="C8">
        <v>3</v>
      </c>
      <c r="D8">
        <v>3</v>
      </c>
      <c r="E8">
        <v>3</v>
      </c>
      <c r="F8">
        <v>1</v>
      </c>
    </row>
    <row r="9" spans="1:6" x14ac:dyDescent="0.3">
      <c r="A9" t="s">
        <v>1183</v>
      </c>
      <c r="B9">
        <v>2</v>
      </c>
      <c r="C9">
        <v>3</v>
      </c>
      <c r="D9">
        <v>2</v>
      </c>
    </row>
    <row r="10" spans="1:6" x14ac:dyDescent="0.3">
      <c r="A10" t="s">
        <v>1184</v>
      </c>
      <c r="B10">
        <v>2</v>
      </c>
      <c r="C10">
        <v>5</v>
      </c>
      <c r="D10">
        <v>8</v>
      </c>
      <c r="E10">
        <v>4</v>
      </c>
      <c r="F10">
        <v>3</v>
      </c>
    </row>
    <row r="11" spans="1:6" x14ac:dyDescent="0.3">
      <c r="A11" t="s">
        <v>1173</v>
      </c>
      <c r="B11" s="132">
        <v>157</v>
      </c>
      <c r="C11" s="132">
        <v>175</v>
      </c>
      <c r="D11" s="132">
        <v>224</v>
      </c>
      <c r="E11" s="132">
        <v>77</v>
      </c>
      <c r="F11" s="132">
        <v>37</v>
      </c>
    </row>
    <row r="12" spans="1:6" x14ac:dyDescent="0.3">
      <c r="B12" s="110">
        <f>B11/482</f>
        <v>0.32572614107883818</v>
      </c>
      <c r="C12" s="110">
        <f t="shared" ref="C12:F12" si="2">C11/482</f>
        <v>0.36307053941908712</v>
      </c>
      <c r="D12" s="110">
        <f t="shared" si="2"/>
        <v>0.46473029045643155</v>
      </c>
      <c r="E12" s="110">
        <f t="shared" si="2"/>
        <v>0.15975103734439833</v>
      </c>
      <c r="F12" s="110">
        <f t="shared" si="2"/>
        <v>7.6763485477178428E-2</v>
      </c>
    </row>
    <row r="16" spans="1:6" ht="15" customHeight="1" x14ac:dyDescent="0.3">
      <c r="A16" s="143"/>
      <c r="B16" s="143"/>
      <c r="C16" s="143"/>
      <c r="D16" s="143"/>
      <c r="E16" s="143"/>
      <c r="F16" s="143"/>
    </row>
    <row r="17" spans="1:6" x14ac:dyDescent="0.3">
      <c r="A17" t="s">
        <v>1171</v>
      </c>
      <c r="B17" t="s">
        <v>99</v>
      </c>
      <c r="C17" t="s">
        <v>80</v>
      </c>
      <c r="D17" t="s">
        <v>1280</v>
      </c>
      <c r="E17" t="s">
        <v>61</v>
      </c>
      <c r="F17" t="s">
        <v>1279</v>
      </c>
    </row>
    <row r="18" spans="1:6" x14ac:dyDescent="0.3">
      <c r="A18" t="s">
        <v>1180</v>
      </c>
      <c r="B18" s="110">
        <v>0.34713375796178342</v>
      </c>
      <c r="C18" s="110">
        <v>0.36624203821656048</v>
      </c>
      <c r="D18" s="110">
        <v>0.48089171974522293</v>
      </c>
      <c r="E18" s="110">
        <v>0.15605095541401273</v>
      </c>
      <c r="F18" s="110">
        <v>7.0063694267515922E-2</v>
      </c>
    </row>
    <row r="19" spans="1:6" x14ac:dyDescent="0.3">
      <c r="A19" t="s">
        <v>1181</v>
      </c>
      <c r="B19" s="110">
        <v>0.28244274809160308</v>
      </c>
      <c r="C19" s="110">
        <v>0.37404580152671757</v>
      </c>
      <c r="D19" s="110">
        <v>0.4580152671755725</v>
      </c>
      <c r="E19" s="110">
        <v>0.16030534351145037</v>
      </c>
      <c r="F19" s="110">
        <v>8.3969465648854963E-2</v>
      </c>
    </row>
    <row r="20" spans="1:6" x14ac:dyDescent="0.3">
      <c r="A20" t="s">
        <v>1182</v>
      </c>
      <c r="B20">
        <v>7</v>
      </c>
      <c r="C20">
        <v>3</v>
      </c>
      <c r="D20">
        <v>3</v>
      </c>
      <c r="E20">
        <v>3</v>
      </c>
      <c r="F20">
        <v>1</v>
      </c>
    </row>
    <row r="21" spans="1:6" x14ac:dyDescent="0.3">
      <c r="A21" t="s">
        <v>1183</v>
      </c>
      <c r="B21">
        <v>2</v>
      </c>
      <c r="C21">
        <v>3</v>
      </c>
      <c r="D21">
        <v>2</v>
      </c>
    </row>
    <row r="22" spans="1:6" x14ac:dyDescent="0.3">
      <c r="A22" t="s">
        <v>1184</v>
      </c>
      <c r="B22" s="124">
        <v>2</v>
      </c>
      <c r="C22" s="124">
        <v>5</v>
      </c>
      <c r="D22" s="124">
        <v>8</v>
      </c>
      <c r="E22" s="124">
        <v>4</v>
      </c>
      <c r="F22" s="124">
        <v>3</v>
      </c>
    </row>
    <row r="23" spans="1:6" x14ac:dyDescent="0.3">
      <c r="A23" t="s">
        <v>1302</v>
      </c>
      <c r="B23" s="126">
        <f>B20+B21+B22</f>
        <v>11</v>
      </c>
      <c r="C23" s="126">
        <f t="shared" ref="C23:F23" si="3">C20+C21+C22</f>
        <v>11</v>
      </c>
      <c r="D23" s="126">
        <f t="shared" si="3"/>
        <v>13</v>
      </c>
      <c r="E23" s="126">
        <f t="shared" si="3"/>
        <v>7</v>
      </c>
      <c r="F23" s="126">
        <f t="shared" si="3"/>
        <v>4</v>
      </c>
    </row>
    <row r="24" spans="1:6" x14ac:dyDescent="0.3">
      <c r="B24" s="127">
        <f>B23/37</f>
        <v>0.29729729729729731</v>
      </c>
      <c r="C24" s="127">
        <f>C23/37</f>
        <v>0.29729729729729731</v>
      </c>
      <c r="D24" s="127">
        <f>D23/37</f>
        <v>0.35135135135135137</v>
      </c>
      <c r="E24" s="127">
        <f>E23/37</f>
        <v>0.1891891891891892</v>
      </c>
      <c r="F24" s="127">
        <f>F23/37</f>
        <v>0.10810810810810811</v>
      </c>
    </row>
    <row r="27" spans="1:6" ht="33.75" customHeight="1" x14ac:dyDescent="0.3">
      <c r="A27" s="142" t="s">
        <v>1311</v>
      </c>
      <c r="B27" s="142"/>
      <c r="C27" s="142"/>
      <c r="D27" s="142"/>
      <c r="E27" s="142"/>
      <c r="F27" s="142"/>
    </row>
    <row r="28" spans="1:6" x14ac:dyDescent="0.3">
      <c r="B28" t="s">
        <v>1296</v>
      </c>
      <c r="C28" t="s">
        <v>61</v>
      </c>
      <c r="D28" t="s">
        <v>1280</v>
      </c>
      <c r="E28" t="s">
        <v>80</v>
      </c>
      <c r="F28" t="s">
        <v>99</v>
      </c>
    </row>
    <row r="29" spans="1:6" x14ac:dyDescent="0.3">
      <c r="A29" t="s">
        <v>1287</v>
      </c>
      <c r="B29" s="109">
        <v>0.10810810810810811</v>
      </c>
      <c r="C29" s="109">
        <v>0.1891891891891892</v>
      </c>
      <c r="D29" s="109">
        <v>0.35135135135135137</v>
      </c>
      <c r="E29" s="109">
        <v>0.29729729729729731</v>
      </c>
      <c r="F29" s="109">
        <v>0.29729729729729731</v>
      </c>
    </row>
    <row r="30" spans="1:6" x14ac:dyDescent="0.3">
      <c r="A30" t="s">
        <v>868</v>
      </c>
      <c r="B30" s="109">
        <v>8.3969465648854963E-2</v>
      </c>
      <c r="C30" s="109">
        <v>0.16030534351145037</v>
      </c>
      <c r="D30" s="109">
        <v>0.4580152671755725</v>
      </c>
      <c r="E30" s="109">
        <v>0.37404580152671757</v>
      </c>
      <c r="F30" s="109">
        <v>0.28244274809160308</v>
      </c>
    </row>
    <row r="31" spans="1:6" x14ac:dyDescent="0.3">
      <c r="A31" t="s">
        <v>155</v>
      </c>
      <c r="B31" s="109">
        <v>7.0063694267515922E-2</v>
      </c>
      <c r="C31" s="109">
        <v>0.15605095541401273</v>
      </c>
      <c r="D31" s="109">
        <v>0.48089171974522293</v>
      </c>
      <c r="E31" s="109">
        <v>0.36624203821656048</v>
      </c>
      <c r="F31" s="109">
        <v>0.34713375796178342</v>
      </c>
    </row>
    <row r="37" spans="2:6" x14ac:dyDescent="0.3">
      <c r="B37" s="109"/>
      <c r="C37" s="109"/>
      <c r="D37" s="109"/>
      <c r="E37" s="109"/>
      <c r="F37" s="109"/>
    </row>
    <row r="38" spans="2:6" x14ac:dyDescent="0.3">
      <c r="B38" s="109"/>
      <c r="C38" s="109"/>
      <c r="D38" s="109"/>
      <c r="E38" s="109"/>
      <c r="F38" s="109"/>
    </row>
    <row r="39" spans="2:6" x14ac:dyDescent="0.3">
      <c r="B39" s="109"/>
      <c r="C39" s="109"/>
      <c r="D39" s="109"/>
      <c r="E39" s="109"/>
      <c r="F39" s="109"/>
    </row>
  </sheetData>
  <mergeCells count="3">
    <mergeCell ref="A2:F2"/>
    <mergeCell ref="A16:F16"/>
    <mergeCell ref="A27:F27"/>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8270F-0E57-4D26-8A6C-2AC55536549F}">
  <dimension ref="A3:D10"/>
  <sheetViews>
    <sheetView workbookViewId="0">
      <selection activeCell="A3" sqref="A3"/>
    </sheetView>
  </sheetViews>
  <sheetFormatPr defaultRowHeight="14.4" x14ac:dyDescent="0.3"/>
  <cols>
    <col min="1" max="1" width="25.109375" bestFit="1" customWidth="1"/>
    <col min="2" max="2" width="16.33203125" bestFit="1" customWidth="1"/>
    <col min="3" max="3" width="7.33203125" bestFit="1" customWidth="1"/>
    <col min="4" max="4" width="11.33203125" bestFit="1" customWidth="1"/>
  </cols>
  <sheetData>
    <row r="3" spans="1:4" x14ac:dyDescent="0.3">
      <c r="A3" s="89" t="s">
        <v>1312</v>
      </c>
      <c r="B3" s="89" t="s">
        <v>1174</v>
      </c>
    </row>
    <row r="4" spans="1:4" x14ac:dyDescent="0.3">
      <c r="A4" s="89" t="s">
        <v>1171</v>
      </c>
      <c r="B4" t="s">
        <v>99</v>
      </c>
      <c r="C4" t="s">
        <v>1172</v>
      </c>
      <c r="D4" t="s">
        <v>1173</v>
      </c>
    </row>
    <row r="5" spans="1:4" x14ac:dyDescent="0.3">
      <c r="A5" s="90" t="s">
        <v>1180</v>
      </c>
      <c r="B5">
        <v>109</v>
      </c>
      <c r="D5">
        <v>109</v>
      </c>
    </row>
    <row r="6" spans="1:4" x14ac:dyDescent="0.3">
      <c r="A6" s="90" t="s">
        <v>1181</v>
      </c>
      <c r="B6">
        <v>37</v>
      </c>
      <c r="D6">
        <v>37</v>
      </c>
    </row>
    <row r="7" spans="1:4" x14ac:dyDescent="0.3">
      <c r="A7" s="90" t="s">
        <v>1182</v>
      </c>
      <c r="B7">
        <v>7</v>
      </c>
      <c r="D7">
        <v>7</v>
      </c>
    </row>
    <row r="8" spans="1:4" x14ac:dyDescent="0.3">
      <c r="A8" s="90" t="s">
        <v>1183</v>
      </c>
      <c r="B8">
        <v>2</v>
      </c>
      <c r="D8">
        <v>2</v>
      </c>
    </row>
    <row r="9" spans="1:4" x14ac:dyDescent="0.3">
      <c r="A9" s="90" t="s">
        <v>1184</v>
      </c>
      <c r="B9">
        <v>2</v>
      </c>
      <c r="D9">
        <v>2</v>
      </c>
    </row>
    <row r="10" spans="1:4" x14ac:dyDescent="0.3">
      <c r="A10" s="90" t="s">
        <v>1173</v>
      </c>
      <c r="B10">
        <v>157</v>
      </c>
      <c r="D10">
        <v>157</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E0EE-A1EB-411E-A093-C7B547B9E74A}">
  <dimension ref="A3:D10"/>
  <sheetViews>
    <sheetView workbookViewId="0">
      <selection activeCell="A3" sqref="A3"/>
    </sheetView>
  </sheetViews>
  <sheetFormatPr defaultRowHeight="14.4" x14ac:dyDescent="0.3"/>
  <cols>
    <col min="1" max="1" width="25.109375" bestFit="1" customWidth="1"/>
    <col min="2" max="2" width="16.33203125" bestFit="1" customWidth="1"/>
    <col min="3" max="3" width="7.33203125" bestFit="1" customWidth="1"/>
    <col min="4" max="4" width="11.33203125" bestFit="1" customWidth="1"/>
  </cols>
  <sheetData>
    <row r="3" spans="1:4" x14ac:dyDescent="0.3">
      <c r="A3" s="89" t="s">
        <v>1313</v>
      </c>
      <c r="B3" s="89" t="s">
        <v>1174</v>
      </c>
    </row>
    <row r="4" spans="1:4" x14ac:dyDescent="0.3">
      <c r="A4" s="89" t="s">
        <v>1171</v>
      </c>
      <c r="B4" t="s">
        <v>80</v>
      </c>
      <c r="C4" t="s">
        <v>1172</v>
      </c>
      <c r="D4" t="s">
        <v>1173</v>
      </c>
    </row>
    <row r="5" spans="1:4" x14ac:dyDescent="0.3">
      <c r="A5" s="90" t="s">
        <v>1180</v>
      </c>
      <c r="B5">
        <v>115</v>
      </c>
      <c r="D5">
        <v>115</v>
      </c>
    </row>
    <row r="6" spans="1:4" x14ac:dyDescent="0.3">
      <c r="A6" s="90" t="s">
        <v>1181</v>
      </c>
      <c r="B6">
        <v>49</v>
      </c>
      <c r="D6">
        <v>49</v>
      </c>
    </row>
    <row r="7" spans="1:4" x14ac:dyDescent="0.3">
      <c r="A7" s="90" t="s">
        <v>1182</v>
      </c>
      <c r="B7">
        <v>3</v>
      </c>
      <c r="D7">
        <v>3</v>
      </c>
    </row>
    <row r="8" spans="1:4" x14ac:dyDescent="0.3">
      <c r="A8" s="90" t="s">
        <v>1183</v>
      </c>
      <c r="B8">
        <v>3</v>
      </c>
      <c r="D8">
        <v>3</v>
      </c>
    </row>
    <row r="9" spans="1:4" x14ac:dyDescent="0.3">
      <c r="A9" s="90" t="s">
        <v>1184</v>
      </c>
      <c r="B9">
        <v>5</v>
      </c>
      <c r="D9">
        <v>5</v>
      </c>
    </row>
    <row r="10" spans="1:4" x14ac:dyDescent="0.3">
      <c r="A10" s="90" t="s">
        <v>1173</v>
      </c>
      <c r="B10">
        <v>175</v>
      </c>
      <c r="D10">
        <v>175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1E182-A15B-4850-9B0C-369827584DA3}">
  <dimension ref="A3:D10"/>
  <sheetViews>
    <sheetView workbookViewId="0">
      <selection activeCell="A3" sqref="A3"/>
    </sheetView>
  </sheetViews>
  <sheetFormatPr defaultRowHeight="14.4" x14ac:dyDescent="0.3"/>
  <cols>
    <col min="1" max="1" width="28.109375" customWidth="1"/>
    <col min="2" max="2" width="19.6640625" customWidth="1"/>
    <col min="3" max="3" width="7.33203125" bestFit="1" customWidth="1"/>
    <col min="4" max="4" width="11.33203125" bestFit="1" customWidth="1"/>
  </cols>
  <sheetData>
    <row r="3" spans="1:4" x14ac:dyDescent="0.3">
      <c r="A3" s="89" t="s">
        <v>1314</v>
      </c>
      <c r="B3" s="89" t="s">
        <v>1174</v>
      </c>
    </row>
    <row r="4" spans="1:4" x14ac:dyDescent="0.3">
      <c r="A4" s="89" t="s">
        <v>1171</v>
      </c>
      <c r="B4" t="s">
        <v>64</v>
      </c>
      <c r="C4" t="s">
        <v>1172</v>
      </c>
      <c r="D4" t="s">
        <v>1173</v>
      </c>
    </row>
    <row r="5" spans="1:4" x14ac:dyDescent="0.3">
      <c r="A5" s="90" t="s">
        <v>1180</v>
      </c>
      <c r="B5">
        <v>151</v>
      </c>
      <c r="D5">
        <v>151</v>
      </c>
    </row>
    <row r="6" spans="1:4" x14ac:dyDescent="0.3">
      <c r="A6" s="90" t="s">
        <v>1181</v>
      </c>
      <c r="B6">
        <v>60</v>
      </c>
      <c r="D6">
        <v>60</v>
      </c>
    </row>
    <row r="7" spans="1:4" x14ac:dyDescent="0.3">
      <c r="A7" s="90" t="s">
        <v>1182</v>
      </c>
      <c r="B7">
        <v>3</v>
      </c>
      <c r="D7">
        <v>3</v>
      </c>
    </row>
    <row r="8" spans="1:4" x14ac:dyDescent="0.3">
      <c r="A8" s="90" t="s">
        <v>1183</v>
      </c>
      <c r="B8">
        <v>2</v>
      </c>
      <c r="D8">
        <v>2</v>
      </c>
    </row>
    <row r="9" spans="1:4" x14ac:dyDescent="0.3">
      <c r="A9" s="90" t="s">
        <v>1184</v>
      </c>
      <c r="B9">
        <v>8</v>
      </c>
      <c r="D9">
        <v>8</v>
      </c>
    </row>
    <row r="10" spans="1:4" x14ac:dyDescent="0.3">
      <c r="A10" s="90" t="s">
        <v>1173</v>
      </c>
      <c r="B10">
        <v>224</v>
      </c>
      <c r="D10">
        <v>224</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B548B-8331-41FE-8B72-FDDF6DEE9939}">
  <dimension ref="A3:D10"/>
  <sheetViews>
    <sheetView workbookViewId="0">
      <selection activeCell="A3" sqref="A3"/>
    </sheetView>
  </sheetViews>
  <sheetFormatPr defaultRowHeight="14.4" x14ac:dyDescent="0.3"/>
  <cols>
    <col min="1" max="1" width="25.109375" bestFit="1" customWidth="1"/>
    <col min="2" max="2" width="16.33203125" bestFit="1" customWidth="1"/>
    <col min="3" max="3" width="7.33203125" bestFit="1" customWidth="1"/>
    <col min="4" max="4" width="11.33203125" bestFit="1" customWidth="1"/>
  </cols>
  <sheetData>
    <row r="3" spans="1:4" x14ac:dyDescent="0.3">
      <c r="A3" s="89" t="s">
        <v>1315</v>
      </c>
      <c r="B3" s="89" t="s">
        <v>1174</v>
      </c>
    </row>
    <row r="4" spans="1:4" x14ac:dyDescent="0.3">
      <c r="A4" s="89" t="s">
        <v>1171</v>
      </c>
      <c r="B4" t="s">
        <v>61</v>
      </c>
      <c r="C4" t="s">
        <v>1172</v>
      </c>
      <c r="D4" t="s">
        <v>1173</v>
      </c>
    </row>
    <row r="5" spans="1:4" x14ac:dyDescent="0.3">
      <c r="A5" s="90" t="s">
        <v>1180</v>
      </c>
      <c r="B5">
        <v>49</v>
      </c>
      <c r="D5">
        <v>49</v>
      </c>
    </row>
    <row r="6" spans="1:4" x14ac:dyDescent="0.3">
      <c r="A6" s="90" t="s">
        <v>1181</v>
      </c>
      <c r="B6">
        <v>21</v>
      </c>
      <c r="D6">
        <v>21</v>
      </c>
    </row>
    <row r="7" spans="1:4" x14ac:dyDescent="0.3">
      <c r="A7" s="90" t="s">
        <v>1182</v>
      </c>
      <c r="B7">
        <v>3</v>
      </c>
      <c r="D7">
        <v>3</v>
      </c>
    </row>
    <row r="8" spans="1:4" x14ac:dyDescent="0.3">
      <c r="A8" s="90" t="s">
        <v>1183</v>
      </c>
    </row>
    <row r="9" spans="1:4" x14ac:dyDescent="0.3">
      <c r="A9" s="90" t="s">
        <v>1184</v>
      </c>
      <c r="B9">
        <v>4</v>
      </c>
      <c r="D9">
        <v>4</v>
      </c>
    </row>
    <row r="10" spans="1:4" x14ac:dyDescent="0.3">
      <c r="A10" s="90" t="s">
        <v>1173</v>
      </c>
      <c r="B10">
        <v>77</v>
      </c>
      <c r="D10">
        <v>77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5C261-3496-44E0-A3FE-2BA55AD2FB06}">
  <dimension ref="A3:D10"/>
  <sheetViews>
    <sheetView workbookViewId="0">
      <selection activeCell="A3" sqref="A3"/>
    </sheetView>
  </sheetViews>
  <sheetFormatPr defaultRowHeight="14.4" x14ac:dyDescent="0.3"/>
  <cols>
    <col min="1" max="1" width="26.6640625" customWidth="1"/>
    <col min="2" max="2" width="18.44140625" customWidth="1"/>
    <col min="3" max="3" width="7.33203125" bestFit="1" customWidth="1"/>
    <col min="4" max="4" width="11.33203125" bestFit="1" customWidth="1"/>
  </cols>
  <sheetData>
    <row r="3" spans="1:4" x14ac:dyDescent="0.3">
      <c r="A3" s="89" t="s">
        <v>1316</v>
      </c>
      <c r="B3" s="89" t="s">
        <v>1174</v>
      </c>
    </row>
    <row r="4" spans="1:4" x14ac:dyDescent="0.3">
      <c r="A4" s="89" t="s">
        <v>1171</v>
      </c>
      <c r="B4" t="s">
        <v>121</v>
      </c>
      <c r="C4" t="s">
        <v>1172</v>
      </c>
      <c r="D4" t="s">
        <v>1173</v>
      </c>
    </row>
    <row r="5" spans="1:4" x14ac:dyDescent="0.3">
      <c r="A5" s="90" t="s">
        <v>1180</v>
      </c>
      <c r="B5">
        <v>22</v>
      </c>
      <c r="D5">
        <v>22</v>
      </c>
    </row>
    <row r="6" spans="1:4" x14ac:dyDescent="0.3">
      <c r="A6" s="90" t="s">
        <v>1181</v>
      </c>
      <c r="B6">
        <v>11</v>
      </c>
      <c r="D6">
        <v>11</v>
      </c>
    </row>
    <row r="7" spans="1:4" x14ac:dyDescent="0.3">
      <c r="A7" s="90" t="s">
        <v>1182</v>
      </c>
      <c r="B7">
        <v>1</v>
      </c>
      <c r="D7">
        <v>1</v>
      </c>
    </row>
    <row r="8" spans="1:4" x14ac:dyDescent="0.3">
      <c r="A8" s="90" t="s">
        <v>1183</v>
      </c>
    </row>
    <row r="9" spans="1:4" x14ac:dyDescent="0.3">
      <c r="A9" s="90" t="s">
        <v>1184</v>
      </c>
      <c r="B9">
        <v>3</v>
      </c>
      <c r="D9">
        <v>3</v>
      </c>
    </row>
    <row r="10" spans="1:4" x14ac:dyDescent="0.3">
      <c r="A10" s="90" t="s">
        <v>1173</v>
      </c>
      <c r="B10">
        <v>37</v>
      </c>
      <c r="D10">
        <v>37</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B2B1D-4136-4AAD-A03E-F4D450ABEA80}">
  <dimension ref="A3:H41"/>
  <sheetViews>
    <sheetView topLeftCell="A36" workbookViewId="0">
      <selection activeCell="A37" sqref="A37"/>
    </sheetView>
  </sheetViews>
  <sheetFormatPr defaultRowHeight="14.4" x14ac:dyDescent="0.3"/>
  <cols>
    <col min="1" max="1" width="50.6640625" customWidth="1"/>
    <col min="2" max="8" width="10.6640625" customWidth="1"/>
  </cols>
  <sheetData>
    <row r="3" spans="1:8" x14ac:dyDescent="0.3">
      <c r="A3" s="89" t="s">
        <v>1317</v>
      </c>
      <c r="B3" s="89" t="s">
        <v>1174</v>
      </c>
    </row>
    <row r="4" spans="1:8" x14ac:dyDescent="0.3">
      <c r="A4" s="89" t="s">
        <v>1171</v>
      </c>
      <c r="B4" t="s">
        <v>1229</v>
      </c>
      <c r="C4" t="s">
        <v>1230</v>
      </c>
      <c r="D4" t="s">
        <v>1231</v>
      </c>
      <c r="E4" t="s">
        <v>1232</v>
      </c>
      <c r="F4" t="s">
        <v>1173</v>
      </c>
    </row>
    <row r="5" spans="1:8" x14ac:dyDescent="0.3">
      <c r="A5" s="90" t="s">
        <v>1180</v>
      </c>
      <c r="B5">
        <v>253</v>
      </c>
      <c r="C5">
        <v>19</v>
      </c>
      <c r="D5">
        <v>40</v>
      </c>
      <c r="E5">
        <v>2</v>
      </c>
      <c r="F5">
        <v>314</v>
      </c>
    </row>
    <row r="6" spans="1:8" x14ac:dyDescent="0.3">
      <c r="A6" s="90" t="s">
        <v>1181</v>
      </c>
      <c r="B6">
        <v>115</v>
      </c>
      <c r="C6">
        <v>2</v>
      </c>
      <c r="D6">
        <v>14</v>
      </c>
      <c r="F6">
        <v>131</v>
      </c>
    </row>
    <row r="7" spans="1:8" x14ac:dyDescent="0.3">
      <c r="A7" s="90" t="s">
        <v>1182</v>
      </c>
      <c r="B7">
        <v>11</v>
      </c>
      <c r="D7">
        <v>2</v>
      </c>
      <c r="F7">
        <v>13</v>
      </c>
    </row>
    <row r="8" spans="1:8" x14ac:dyDescent="0.3">
      <c r="A8" s="90" t="s">
        <v>1183</v>
      </c>
      <c r="B8">
        <v>3</v>
      </c>
      <c r="D8">
        <v>1</v>
      </c>
      <c r="F8">
        <v>4</v>
      </c>
    </row>
    <row r="9" spans="1:8" x14ac:dyDescent="0.3">
      <c r="A9" s="90" t="s">
        <v>1184</v>
      </c>
      <c r="B9">
        <v>16</v>
      </c>
      <c r="D9">
        <v>3</v>
      </c>
      <c r="E9">
        <v>1</v>
      </c>
      <c r="F9">
        <v>20</v>
      </c>
    </row>
    <row r="10" spans="1:8" x14ac:dyDescent="0.3">
      <c r="A10" s="90" t="s">
        <v>1173</v>
      </c>
      <c r="B10">
        <v>398</v>
      </c>
      <c r="C10">
        <v>21</v>
      </c>
      <c r="D10">
        <v>60</v>
      </c>
      <c r="E10">
        <v>3</v>
      </c>
      <c r="F10">
        <v>482</v>
      </c>
    </row>
    <row r="13" spans="1:8" ht="43.2" x14ac:dyDescent="0.3">
      <c r="A13" s="112" t="s">
        <v>1317</v>
      </c>
    </row>
    <row r="14" spans="1:8" ht="28.8" x14ac:dyDescent="0.3">
      <c r="B14" s="119" t="s">
        <v>60</v>
      </c>
      <c r="C14" s="119" t="s">
        <v>59</v>
      </c>
      <c r="D14" s="119" t="s">
        <v>90</v>
      </c>
      <c r="E14" s="119" t="s">
        <v>1298</v>
      </c>
      <c r="G14" s="113" t="s">
        <v>1232</v>
      </c>
      <c r="H14" s="113" t="s">
        <v>1173</v>
      </c>
    </row>
    <row r="15" spans="1:8" x14ac:dyDescent="0.3">
      <c r="A15" t="s">
        <v>1180</v>
      </c>
      <c r="B15">
        <v>253</v>
      </c>
      <c r="C15">
        <v>19</v>
      </c>
      <c r="D15">
        <v>40</v>
      </c>
      <c r="E15">
        <f>H15-G15</f>
        <v>312</v>
      </c>
      <c r="G15" s="113">
        <v>2</v>
      </c>
      <c r="H15" s="113">
        <v>314</v>
      </c>
    </row>
    <row r="16" spans="1:8" x14ac:dyDescent="0.3">
      <c r="B16" s="110">
        <f>B15/312</f>
        <v>0.8108974358974359</v>
      </c>
      <c r="C16" s="110">
        <f t="shared" ref="C16:D16" si="0">C15/312</f>
        <v>6.0897435897435896E-2</v>
      </c>
      <c r="D16" s="110">
        <f t="shared" si="0"/>
        <v>0.12820512820512819</v>
      </c>
      <c r="G16" s="113"/>
      <c r="H16" s="113"/>
    </row>
    <row r="17" spans="1:8" x14ac:dyDescent="0.3">
      <c r="A17" t="s">
        <v>1181</v>
      </c>
      <c r="B17">
        <v>115</v>
      </c>
      <c r="C17">
        <v>2</v>
      </c>
      <c r="D17">
        <v>14</v>
      </c>
      <c r="E17">
        <f>H17-G17</f>
        <v>131</v>
      </c>
      <c r="G17" s="113"/>
      <c r="H17" s="113">
        <v>131</v>
      </c>
    </row>
    <row r="18" spans="1:8" x14ac:dyDescent="0.3">
      <c r="B18" s="110">
        <f>B17/131</f>
        <v>0.87786259541984735</v>
      </c>
      <c r="C18" s="110">
        <f t="shared" ref="C18:D18" si="1">C17/131</f>
        <v>1.5267175572519083E-2</v>
      </c>
      <c r="D18" s="110">
        <f t="shared" si="1"/>
        <v>0.10687022900763359</v>
      </c>
      <c r="G18" s="113"/>
      <c r="H18" s="113"/>
    </row>
    <row r="19" spans="1:8" x14ac:dyDescent="0.3">
      <c r="A19" t="s">
        <v>1182</v>
      </c>
      <c r="B19">
        <v>11</v>
      </c>
      <c r="D19">
        <v>2</v>
      </c>
      <c r="E19">
        <f>H19-G19</f>
        <v>13</v>
      </c>
      <c r="G19" s="113"/>
      <c r="H19" s="113">
        <v>13</v>
      </c>
    </row>
    <row r="20" spans="1:8" x14ac:dyDescent="0.3">
      <c r="A20" t="s">
        <v>1183</v>
      </c>
      <c r="B20">
        <v>3</v>
      </c>
      <c r="D20">
        <v>1</v>
      </c>
      <c r="E20">
        <f>H20-G20</f>
        <v>4</v>
      </c>
      <c r="G20" s="113"/>
      <c r="H20" s="113">
        <v>4</v>
      </c>
    </row>
    <row r="21" spans="1:8" x14ac:dyDescent="0.3">
      <c r="A21" t="s">
        <v>1184</v>
      </c>
      <c r="B21">
        <v>16</v>
      </c>
      <c r="D21">
        <v>3</v>
      </c>
      <c r="E21">
        <f>H21-G21</f>
        <v>19</v>
      </c>
      <c r="G21" s="113">
        <v>1</v>
      </c>
      <c r="H21" s="113">
        <v>20</v>
      </c>
    </row>
    <row r="22" spans="1:8" x14ac:dyDescent="0.3">
      <c r="A22" s="92" t="s">
        <v>1173</v>
      </c>
      <c r="B22" s="92">
        <v>398</v>
      </c>
      <c r="C22" s="92">
        <v>21</v>
      </c>
      <c r="D22" s="92">
        <v>60</v>
      </c>
      <c r="E22" s="92">
        <f>H22-G22</f>
        <v>479</v>
      </c>
      <c r="G22" s="114">
        <v>3</v>
      </c>
      <c r="H22" s="114">
        <v>482</v>
      </c>
    </row>
    <row r="23" spans="1:8" x14ac:dyDescent="0.3">
      <c r="A23" s="92"/>
      <c r="B23" s="111">
        <f>B22/479</f>
        <v>0.83089770354906056</v>
      </c>
      <c r="C23" s="111">
        <f t="shared" ref="C23:D23" si="2">C22/479</f>
        <v>4.3841336116910233E-2</v>
      </c>
      <c r="D23" s="111">
        <f t="shared" si="2"/>
        <v>0.12526096033402923</v>
      </c>
      <c r="E23" s="92"/>
      <c r="F23" s="92"/>
    </row>
    <row r="26" spans="1:8" x14ac:dyDescent="0.3">
      <c r="A26" s="92" t="s">
        <v>1300</v>
      </c>
    </row>
    <row r="27" spans="1:8" x14ac:dyDescent="0.3">
      <c r="B27" s="107" t="s">
        <v>60</v>
      </c>
      <c r="C27" s="107" t="s">
        <v>59</v>
      </c>
      <c r="D27" s="107" t="s">
        <v>1286</v>
      </c>
      <c r="G27" s="113" t="s">
        <v>1232</v>
      </c>
      <c r="H27" s="113" t="s">
        <v>1173</v>
      </c>
    </row>
    <row r="28" spans="1:8" x14ac:dyDescent="0.3">
      <c r="A28" t="s">
        <v>1180</v>
      </c>
      <c r="B28" s="91">
        <v>0.8108974358974359</v>
      </c>
      <c r="C28" s="91">
        <v>6.0897435897435896E-2</v>
      </c>
      <c r="D28" s="91">
        <v>0.12820512820512819</v>
      </c>
      <c r="G28" s="113"/>
      <c r="H28" s="113"/>
    </row>
    <row r="29" spans="1:8" x14ac:dyDescent="0.3">
      <c r="A29" t="s">
        <v>1181</v>
      </c>
      <c r="B29" s="91">
        <v>0.87786259541984735</v>
      </c>
      <c r="C29" s="91">
        <v>1.5267175572519083E-2</v>
      </c>
      <c r="D29" s="91">
        <v>0.10687022900763359</v>
      </c>
      <c r="G29" s="113"/>
      <c r="H29" s="113"/>
    </row>
    <row r="30" spans="1:8" x14ac:dyDescent="0.3">
      <c r="A30" t="s">
        <v>1182</v>
      </c>
      <c r="B30">
        <v>11</v>
      </c>
      <c r="D30">
        <v>2</v>
      </c>
      <c r="E30">
        <f>H30-G30</f>
        <v>13</v>
      </c>
      <c r="G30" s="113"/>
      <c r="H30" s="113">
        <v>13</v>
      </c>
    </row>
    <row r="31" spans="1:8" x14ac:dyDescent="0.3">
      <c r="A31" t="s">
        <v>1183</v>
      </c>
      <c r="B31">
        <v>3</v>
      </c>
      <c r="D31">
        <v>1</v>
      </c>
      <c r="E31">
        <f t="shared" ref="E31:E33" si="3">H31-G31</f>
        <v>4</v>
      </c>
      <c r="G31" s="113"/>
      <c r="H31" s="113">
        <v>4</v>
      </c>
    </row>
    <row r="32" spans="1:8" x14ac:dyDescent="0.3">
      <c r="A32" t="s">
        <v>1184</v>
      </c>
      <c r="B32" s="124">
        <v>16</v>
      </c>
      <c r="C32" s="124"/>
      <c r="D32" s="124">
        <v>3</v>
      </c>
      <c r="E32" s="124">
        <f t="shared" si="3"/>
        <v>19</v>
      </c>
      <c r="G32" s="113">
        <v>1</v>
      </c>
      <c r="H32" s="113">
        <v>20</v>
      </c>
    </row>
    <row r="33" spans="1:8" x14ac:dyDescent="0.3">
      <c r="A33" s="107" t="s">
        <v>1302</v>
      </c>
      <c r="B33" s="126">
        <f>B30+B31+B32</f>
        <v>30</v>
      </c>
      <c r="C33" s="126">
        <f t="shared" ref="C33:D33" si="4">C30+C31+C32</f>
        <v>0</v>
      </c>
      <c r="D33" s="126">
        <f t="shared" si="4"/>
        <v>6</v>
      </c>
      <c r="E33" s="126">
        <f t="shared" si="3"/>
        <v>36</v>
      </c>
      <c r="G33" s="113">
        <f>G30+G31+G32</f>
        <v>1</v>
      </c>
      <c r="H33" s="113">
        <f>H30+H31+H32</f>
        <v>37</v>
      </c>
    </row>
    <row r="34" spans="1:8" x14ac:dyDescent="0.3">
      <c r="B34" s="127">
        <f>B33/36</f>
        <v>0.83333333333333337</v>
      </c>
      <c r="C34" s="127">
        <f t="shared" ref="C34:D34" si="5">C33/36</f>
        <v>0</v>
      </c>
      <c r="D34" s="127">
        <f t="shared" si="5"/>
        <v>0.16666666666666666</v>
      </c>
      <c r="E34" s="126"/>
    </row>
    <row r="37" spans="1:8" ht="47.25" customHeight="1" x14ac:dyDescent="0.3">
      <c r="A37" s="119" t="s">
        <v>1320</v>
      </c>
    </row>
    <row r="38" spans="1:8" x14ac:dyDescent="0.3">
      <c r="B38" t="s">
        <v>60</v>
      </c>
      <c r="C38" t="s">
        <v>59</v>
      </c>
      <c r="D38" t="s">
        <v>90</v>
      </c>
    </row>
    <row r="39" spans="1:8" x14ac:dyDescent="0.3">
      <c r="A39" t="s">
        <v>1287</v>
      </c>
      <c r="B39" s="91">
        <v>0.83333333333333337</v>
      </c>
      <c r="C39" s="91">
        <v>0</v>
      </c>
      <c r="D39" s="91">
        <v>0.16666666666666666</v>
      </c>
    </row>
    <row r="40" spans="1:8" x14ac:dyDescent="0.3">
      <c r="A40" t="s">
        <v>868</v>
      </c>
      <c r="B40" s="91">
        <v>0.87786259541984735</v>
      </c>
      <c r="C40" s="91">
        <v>1.5267175572519083E-2</v>
      </c>
      <c r="D40" s="91">
        <v>0.10687022900763359</v>
      </c>
    </row>
    <row r="41" spans="1:8" x14ac:dyDescent="0.3">
      <c r="A41" t="s">
        <v>155</v>
      </c>
      <c r="B41" s="91">
        <v>0.8108974358974359</v>
      </c>
      <c r="C41" s="91">
        <v>6.0897435897435896E-2</v>
      </c>
      <c r="D41" s="91">
        <v>0.12820512820512819</v>
      </c>
    </row>
  </sheetData>
  <pageMargins left="0.7" right="0.7" top="0.75" bottom="0.75" header="0.3" footer="0.3"/>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1AFE9-5356-438A-AE2D-3795ADFB56FC}">
  <dimension ref="A3:H40"/>
  <sheetViews>
    <sheetView topLeftCell="A35" workbookViewId="0">
      <selection activeCell="A36" sqref="A36"/>
    </sheetView>
  </sheetViews>
  <sheetFormatPr defaultRowHeight="14.4" x14ac:dyDescent="0.3"/>
  <cols>
    <col min="1" max="1" width="50.6640625" customWidth="1"/>
    <col min="2" max="9" width="10.6640625" customWidth="1"/>
  </cols>
  <sheetData>
    <row r="3" spans="1:8" x14ac:dyDescent="0.3">
      <c r="A3" s="89" t="s">
        <v>1254</v>
      </c>
      <c r="B3" s="89" t="s">
        <v>1174</v>
      </c>
    </row>
    <row r="4" spans="1:8" x14ac:dyDescent="0.3">
      <c r="A4" s="89" t="s">
        <v>1171</v>
      </c>
      <c r="B4" t="s">
        <v>1229</v>
      </c>
      <c r="C4" t="s">
        <v>1230</v>
      </c>
      <c r="D4" t="s">
        <v>1231</v>
      </c>
      <c r="E4" t="s">
        <v>1232</v>
      </c>
      <c r="F4" t="s">
        <v>1173</v>
      </c>
    </row>
    <row r="5" spans="1:8" x14ac:dyDescent="0.3">
      <c r="A5" s="90" t="s">
        <v>1180</v>
      </c>
      <c r="B5">
        <v>227</v>
      </c>
      <c r="C5">
        <v>29</v>
      </c>
      <c r="D5">
        <v>56</v>
      </c>
      <c r="E5">
        <v>2</v>
      </c>
      <c r="F5">
        <v>314</v>
      </c>
    </row>
    <row r="6" spans="1:8" x14ac:dyDescent="0.3">
      <c r="A6" s="90" t="s">
        <v>1181</v>
      </c>
      <c r="B6">
        <v>103</v>
      </c>
      <c r="C6">
        <v>8</v>
      </c>
      <c r="D6">
        <v>20</v>
      </c>
      <c r="F6">
        <v>131</v>
      </c>
    </row>
    <row r="7" spans="1:8" x14ac:dyDescent="0.3">
      <c r="A7" s="90" t="s">
        <v>1182</v>
      </c>
      <c r="B7">
        <v>9</v>
      </c>
      <c r="C7">
        <v>2</v>
      </c>
      <c r="D7">
        <v>2</v>
      </c>
      <c r="F7">
        <v>13</v>
      </c>
    </row>
    <row r="8" spans="1:8" x14ac:dyDescent="0.3">
      <c r="A8" s="90" t="s">
        <v>1183</v>
      </c>
      <c r="B8">
        <v>3</v>
      </c>
      <c r="D8">
        <v>1</v>
      </c>
      <c r="F8">
        <v>4</v>
      </c>
    </row>
    <row r="9" spans="1:8" x14ac:dyDescent="0.3">
      <c r="A9" s="90" t="s">
        <v>1184</v>
      </c>
      <c r="B9">
        <v>15</v>
      </c>
      <c r="C9">
        <v>1</v>
      </c>
      <c r="D9">
        <v>3</v>
      </c>
      <c r="E9">
        <v>1</v>
      </c>
      <c r="F9">
        <v>20</v>
      </c>
    </row>
    <row r="10" spans="1:8" x14ac:dyDescent="0.3">
      <c r="A10" s="90" t="s">
        <v>1173</v>
      </c>
      <c r="B10">
        <v>357</v>
      </c>
      <c r="C10">
        <v>40</v>
      </c>
      <c r="D10">
        <v>82</v>
      </c>
      <c r="E10">
        <v>3</v>
      </c>
      <c r="F10">
        <v>482</v>
      </c>
    </row>
    <row r="13" spans="1:8" ht="57.6" x14ac:dyDescent="0.3">
      <c r="A13" s="112" t="s">
        <v>1321</v>
      </c>
    </row>
    <row r="14" spans="1:8" x14ac:dyDescent="0.3">
      <c r="B14" t="s">
        <v>1229</v>
      </c>
      <c r="C14" t="s">
        <v>1230</v>
      </c>
      <c r="D14" t="s">
        <v>1231</v>
      </c>
      <c r="G14" s="113" t="s">
        <v>1232</v>
      </c>
      <c r="H14" s="113" t="s">
        <v>1173</v>
      </c>
    </row>
    <row r="15" spans="1:8" x14ac:dyDescent="0.3">
      <c r="A15" t="s">
        <v>1180</v>
      </c>
      <c r="B15">
        <v>227</v>
      </c>
      <c r="C15">
        <v>29</v>
      </c>
      <c r="D15">
        <v>56</v>
      </c>
      <c r="E15">
        <f>H15-G15</f>
        <v>312</v>
      </c>
      <c r="G15" s="113">
        <v>2</v>
      </c>
      <c r="H15" s="113">
        <v>314</v>
      </c>
    </row>
    <row r="16" spans="1:8" x14ac:dyDescent="0.3">
      <c r="B16" s="110">
        <f>B15/312</f>
        <v>0.72756410256410253</v>
      </c>
      <c r="C16" s="110">
        <f t="shared" ref="C16:D16" si="0">C15/312</f>
        <v>9.2948717948717952E-2</v>
      </c>
      <c r="D16" s="110">
        <f t="shared" si="0"/>
        <v>0.17948717948717949</v>
      </c>
      <c r="G16" s="113"/>
      <c r="H16" s="113"/>
    </row>
    <row r="17" spans="1:8" x14ac:dyDescent="0.3">
      <c r="A17" t="s">
        <v>1181</v>
      </c>
      <c r="B17">
        <v>103</v>
      </c>
      <c r="C17">
        <v>8</v>
      </c>
      <c r="D17">
        <v>20</v>
      </c>
      <c r="E17">
        <f t="shared" ref="E17:E22" si="1">H17-G17</f>
        <v>131</v>
      </c>
      <c r="G17" s="113"/>
      <c r="H17" s="113">
        <v>131</v>
      </c>
    </row>
    <row r="18" spans="1:8" x14ac:dyDescent="0.3">
      <c r="B18" s="110">
        <f>B17/131</f>
        <v>0.7862595419847328</v>
      </c>
      <c r="C18" s="110">
        <f t="shared" ref="C18:D18" si="2">C17/131</f>
        <v>6.1068702290076333E-2</v>
      </c>
      <c r="D18" s="110">
        <f t="shared" si="2"/>
        <v>0.15267175572519084</v>
      </c>
      <c r="G18" s="113"/>
      <c r="H18" s="113"/>
    </row>
    <row r="19" spans="1:8" x14ac:dyDescent="0.3">
      <c r="A19" t="s">
        <v>1182</v>
      </c>
      <c r="B19">
        <v>9</v>
      </c>
      <c r="C19">
        <v>2</v>
      </c>
      <c r="D19">
        <v>2</v>
      </c>
      <c r="E19">
        <f t="shared" si="1"/>
        <v>13</v>
      </c>
      <c r="G19" s="113"/>
      <c r="H19" s="113">
        <v>13</v>
      </c>
    </row>
    <row r="20" spans="1:8" x14ac:dyDescent="0.3">
      <c r="A20" t="s">
        <v>1183</v>
      </c>
      <c r="B20">
        <v>3</v>
      </c>
      <c r="D20">
        <v>1</v>
      </c>
      <c r="E20">
        <f t="shared" si="1"/>
        <v>4</v>
      </c>
      <c r="G20" s="113"/>
      <c r="H20" s="113">
        <v>4</v>
      </c>
    </row>
    <row r="21" spans="1:8" x14ac:dyDescent="0.3">
      <c r="A21" t="s">
        <v>1184</v>
      </c>
      <c r="B21">
        <v>15</v>
      </c>
      <c r="C21">
        <v>1</v>
      </c>
      <c r="D21">
        <v>3</v>
      </c>
      <c r="E21">
        <f t="shared" si="1"/>
        <v>19</v>
      </c>
      <c r="G21" s="113">
        <v>1</v>
      </c>
      <c r="H21" s="113">
        <v>20</v>
      </c>
    </row>
    <row r="22" spans="1:8" x14ac:dyDescent="0.3">
      <c r="A22" s="92" t="s">
        <v>1173</v>
      </c>
      <c r="B22" s="92">
        <v>357</v>
      </c>
      <c r="C22" s="92">
        <v>40</v>
      </c>
      <c r="D22" s="92">
        <v>82</v>
      </c>
      <c r="E22" s="92">
        <f t="shared" si="1"/>
        <v>479</v>
      </c>
      <c r="G22" s="114">
        <v>3</v>
      </c>
      <c r="H22" s="114">
        <v>482</v>
      </c>
    </row>
    <row r="23" spans="1:8" x14ac:dyDescent="0.3">
      <c r="A23" s="92"/>
      <c r="B23" s="111">
        <f>B22/479</f>
        <v>0.74530271398747394</v>
      </c>
      <c r="C23" s="111">
        <f t="shared" ref="C23:D23" si="3">C22/479</f>
        <v>8.3507306889352817E-2</v>
      </c>
      <c r="D23" s="111">
        <f t="shared" si="3"/>
        <v>0.17118997912317327</v>
      </c>
      <c r="E23" s="92"/>
      <c r="F23" s="92"/>
    </row>
    <row r="26" spans="1:8" x14ac:dyDescent="0.3">
      <c r="A26" s="92" t="s">
        <v>1300</v>
      </c>
      <c r="B26" s="107" t="s">
        <v>60</v>
      </c>
      <c r="C26" s="107" t="s">
        <v>59</v>
      </c>
      <c r="D26" s="107" t="s">
        <v>90</v>
      </c>
      <c r="G26" s="113" t="s">
        <v>1232</v>
      </c>
      <c r="H26" s="113" t="s">
        <v>1173</v>
      </c>
    </row>
    <row r="27" spans="1:8" x14ac:dyDescent="0.3">
      <c r="A27" t="s">
        <v>1180</v>
      </c>
      <c r="B27" s="91">
        <v>0.72756410256410253</v>
      </c>
      <c r="C27" s="91">
        <v>9.2948717948717952E-2</v>
      </c>
      <c r="D27" s="91">
        <v>0.17948717948717949</v>
      </c>
      <c r="G27" s="113"/>
      <c r="H27" s="113"/>
    </row>
    <row r="28" spans="1:8" x14ac:dyDescent="0.3">
      <c r="A28" t="s">
        <v>1181</v>
      </c>
      <c r="B28" s="91">
        <v>0.7862595419847328</v>
      </c>
      <c r="C28" s="91">
        <v>6.1068702290076333E-2</v>
      </c>
      <c r="D28" s="91">
        <v>0.15267175572519084</v>
      </c>
      <c r="G28" s="113"/>
      <c r="H28" s="113"/>
    </row>
    <row r="29" spans="1:8" x14ac:dyDescent="0.3">
      <c r="A29" t="s">
        <v>1182</v>
      </c>
      <c r="B29">
        <v>9</v>
      </c>
      <c r="C29">
        <v>2</v>
      </c>
      <c r="D29">
        <v>2</v>
      </c>
      <c r="E29">
        <f>H29-G29</f>
        <v>13</v>
      </c>
      <c r="G29" s="113"/>
      <c r="H29" s="113">
        <v>13</v>
      </c>
    </row>
    <row r="30" spans="1:8" x14ac:dyDescent="0.3">
      <c r="A30" t="s">
        <v>1183</v>
      </c>
      <c r="B30">
        <v>3</v>
      </c>
      <c r="D30">
        <v>1</v>
      </c>
      <c r="E30">
        <f t="shared" ref="E30:E32" si="4">H30-G30</f>
        <v>4</v>
      </c>
      <c r="G30" s="113"/>
      <c r="H30" s="113">
        <v>4</v>
      </c>
    </row>
    <row r="31" spans="1:8" x14ac:dyDescent="0.3">
      <c r="A31" t="s">
        <v>1184</v>
      </c>
      <c r="B31" s="124">
        <v>15</v>
      </c>
      <c r="C31" s="124">
        <v>1</v>
      </c>
      <c r="D31" s="124">
        <v>3</v>
      </c>
      <c r="E31" s="124">
        <f t="shared" si="4"/>
        <v>19</v>
      </c>
      <c r="G31" s="113">
        <v>1</v>
      </c>
      <c r="H31" s="113">
        <v>20</v>
      </c>
    </row>
    <row r="32" spans="1:8" x14ac:dyDescent="0.3">
      <c r="A32" s="107" t="s">
        <v>1302</v>
      </c>
      <c r="B32" s="126">
        <f>B29+B30+B31</f>
        <v>27</v>
      </c>
      <c r="C32" s="126">
        <f t="shared" ref="C32:D32" si="5">C29+C30+C31</f>
        <v>3</v>
      </c>
      <c r="D32" s="126">
        <f t="shared" si="5"/>
        <v>6</v>
      </c>
      <c r="E32" s="126">
        <f t="shared" si="4"/>
        <v>36</v>
      </c>
      <c r="G32" s="113">
        <f>G29+G30+G31</f>
        <v>1</v>
      </c>
      <c r="H32" s="113">
        <f>H29+H30+H31</f>
        <v>37</v>
      </c>
    </row>
    <row r="33" spans="1:5" x14ac:dyDescent="0.3">
      <c r="B33" s="127">
        <f>B32/36</f>
        <v>0.75</v>
      </c>
      <c r="C33" s="127">
        <f t="shared" ref="C33:D33" si="6">C32/36</f>
        <v>8.3333333333333329E-2</v>
      </c>
      <c r="D33" s="127">
        <f t="shared" si="6"/>
        <v>0.16666666666666666</v>
      </c>
      <c r="E33" s="126"/>
    </row>
    <row r="36" spans="1:5" ht="57.6" x14ac:dyDescent="0.3">
      <c r="A36" s="112" t="s">
        <v>1322</v>
      </c>
    </row>
    <row r="37" spans="1:5" x14ac:dyDescent="0.3">
      <c r="B37" t="s">
        <v>60</v>
      </c>
      <c r="C37" t="s">
        <v>59</v>
      </c>
      <c r="D37" t="s">
        <v>90</v>
      </c>
    </row>
    <row r="38" spans="1:5" x14ac:dyDescent="0.3">
      <c r="A38" t="s">
        <v>1287</v>
      </c>
      <c r="B38" s="91">
        <v>0.75</v>
      </c>
      <c r="C38" s="91">
        <v>8.3333333333333329E-2</v>
      </c>
      <c r="D38" s="91">
        <v>0.16666666666666666</v>
      </c>
    </row>
    <row r="39" spans="1:5" x14ac:dyDescent="0.3">
      <c r="A39" t="s">
        <v>868</v>
      </c>
      <c r="B39" s="91">
        <v>0.7862595419847328</v>
      </c>
      <c r="C39" s="91">
        <v>6.1068702290076333E-2</v>
      </c>
      <c r="D39" s="91">
        <v>0.15267175572519084</v>
      </c>
    </row>
    <row r="40" spans="1:5" x14ac:dyDescent="0.3">
      <c r="A40" t="s">
        <v>155</v>
      </c>
      <c r="B40" s="91">
        <v>0.72756410256410253</v>
      </c>
      <c r="C40" s="91">
        <v>9.2948717948717952E-2</v>
      </c>
      <c r="D40" s="91">
        <v>0.17948717948717949</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8659-6655-4EA5-9E02-92C48F8230D7}">
  <dimension ref="A3:D24"/>
  <sheetViews>
    <sheetView topLeftCell="A7" workbookViewId="0">
      <selection activeCell="A28" sqref="A28"/>
    </sheetView>
  </sheetViews>
  <sheetFormatPr defaultRowHeight="14.4" x14ac:dyDescent="0.3"/>
  <cols>
    <col min="1" max="1" width="40.6640625" customWidth="1"/>
    <col min="2" max="4" width="20.6640625" customWidth="1"/>
  </cols>
  <sheetData>
    <row r="3" spans="1:4" x14ac:dyDescent="0.3">
      <c r="A3" s="89" t="s">
        <v>1255</v>
      </c>
      <c r="B3" s="89" t="s">
        <v>1174</v>
      </c>
    </row>
    <row r="4" spans="1:4" x14ac:dyDescent="0.3">
      <c r="A4" s="89" t="s">
        <v>1171</v>
      </c>
      <c r="B4" t="s">
        <v>66</v>
      </c>
      <c r="C4" t="s">
        <v>76</v>
      </c>
      <c r="D4" t="s">
        <v>1173</v>
      </c>
    </row>
    <row r="5" spans="1:4" x14ac:dyDescent="0.3">
      <c r="A5" s="90" t="s">
        <v>1180</v>
      </c>
      <c r="B5">
        <v>279</v>
      </c>
      <c r="C5">
        <v>35</v>
      </c>
      <c r="D5">
        <v>314</v>
      </c>
    </row>
    <row r="6" spans="1:4" x14ac:dyDescent="0.3">
      <c r="A6" s="90" t="s">
        <v>1181</v>
      </c>
      <c r="B6">
        <v>115</v>
      </c>
      <c r="C6">
        <v>16</v>
      </c>
      <c r="D6">
        <v>131</v>
      </c>
    </row>
    <row r="7" spans="1:4" x14ac:dyDescent="0.3">
      <c r="A7" s="90" t="s">
        <v>1182</v>
      </c>
      <c r="B7">
        <v>11</v>
      </c>
      <c r="C7">
        <v>2</v>
      </c>
      <c r="D7">
        <v>13</v>
      </c>
    </row>
    <row r="8" spans="1:4" x14ac:dyDescent="0.3">
      <c r="A8" s="90" t="s">
        <v>1183</v>
      </c>
      <c r="B8">
        <v>2</v>
      </c>
      <c r="C8">
        <v>2</v>
      </c>
      <c r="D8">
        <v>4</v>
      </c>
    </row>
    <row r="9" spans="1:4" x14ac:dyDescent="0.3">
      <c r="A9" s="90" t="s">
        <v>1184</v>
      </c>
      <c r="B9">
        <v>8</v>
      </c>
      <c r="C9">
        <v>12</v>
      </c>
      <c r="D9">
        <v>20</v>
      </c>
    </row>
    <row r="10" spans="1:4" x14ac:dyDescent="0.3">
      <c r="A10" s="90" t="s">
        <v>1173</v>
      </c>
      <c r="B10">
        <v>415</v>
      </c>
      <c r="C10">
        <v>67</v>
      </c>
      <c r="D10">
        <v>482</v>
      </c>
    </row>
    <row r="14" spans="1:4" x14ac:dyDescent="0.3">
      <c r="A14" s="107" t="s">
        <v>1319</v>
      </c>
    </row>
    <row r="15" spans="1:4" ht="43.5" customHeight="1" x14ac:dyDescent="0.3">
      <c r="B15" s="11" t="s">
        <v>66</v>
      </c>
      <c r="C15" s="11" t="s">
        <v>76</v>
      </c>
      <c r="D15" s="11" t="s">
        <v>1173</v>
      </c>
    </row>
    <row r="16" spans="1:4" x14ac:dyDescent="0.3">
      <c r="A16" t="s">
        <v>1180</v>
      </c>
      <c r="B16">
        <v>279</v>
      </c>
      <c r="C16">
        <v>35</v>
      </c>
      <c r="D16">
        <v>314</v>
      </c>
    </row>
    <row r="17" spans="1:4" x14ac:dyDescent="0.3">
      <c r="B17" s="110">
        <f>B16/314</f>
        <v>0.88853503184713378</v>
      </c>
      <c r="C17" s="110">
        <f>C16/314</f>
        <v>0.11146496815286625</v>
      </c>
    </row>
    <row r="18" spans="1:4" x14ac:dyDescent="0.3">
      <c r="A18" t="s">
        <v>1181</v>
      </c>
      <c r="B18">
        <v>115</v>
      </c>
      <c r="C18">
        <v>16</v>
      </c>
      <c r="D18">
        <v>131</v>
      </c>
    </row>
    <row r="19" spans="1:4" x14ac:dyDescent="0.3">
      <c r="B19" s="110">
        <f>B18/131</f>
        <v>0.87786259541984735</v>
      </c>
      <c r="C19" s="110">
        <f>C18/131</f>
        <v>0.12213740458015267</v>
      </c>
    </row>
    <row r="20" spans="1:4" x14ac:dyDescent="0.3">
      <c r="A20" t="s">
        <v>1182</v>
      </c>
      <c r="B20">
        <v>11</v>
      </c>
      <c r="C20">
        <v>2</v>
      </c>
      <c r="D20">
        <v>13</v>
      </c>
    </row>
    <row r="21" spans="1:4" x14ac:dyDescent="0.3">
      <c r="A21" t="s">
        <v>1183</v>
      </c>
      <c r="B21">
        <v>2</v>
      </c>
      <c r="C21">
        <v>2</v>
      </c>
      <c r="D21">
        <v>4</v>
      </c>
    </row>
    <row r="22" spans="1:4" x14ac:dyDescent="0.3">
      <c r="A22" t="s">
        <v>1184</v>
      </c>
      <c r="B22">
        <v>8</v>
      </c>
      <c r="C22">
        <v>12</v>
      </c>
      <c r="D22">
        <v>20</v>
      </c>
    </row>
    <row r="23" spans="1:4" x14ac:dyDescent="0.3">
      <c r="A23" s="92" t="s">
        <v>1173</v>
      </c>
      <c r="B23" s="92">
        <v>415</v>
      </c>
      <c r="C23" s="92">
        <v>67</v>
      </c>
      <c r="D23" s="92">
        <v>482</v>
      </c>
    </row>
    <row r="24" spans="1:4" x14ac:dyDescent="0.3">
      <c r="A24" s="92"/>
      <c r="B24" s="111">
        <f>B23/482</f>
        <v>0.86099585062240669</v>
      </c>
      <c r="C24" s="111">
        <f>C23/482</f>
        <v>0.13900414937759337</v>
      </c>
      <c r="D24" s="9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E4EF4-508D-420F-94DD-89FE4F169A21}">
  <dimension ref="A1:E42"/>
  <sheetViews>
    <sheetView topLeftCell="A23" workbookViewId="0">
      <selection activeCell="A25" sqref="A25"/>
    </sheetView>
  </sheetViews>
  <sheetFormatPr defaultRowHeight="14.4" x14ac:dyDescent="0.3"/>
  <cols>
    <col min="1" max="1" width="79.5546875" customWidth="1"/>
    <col min="2" max="2" width="12.88671875" customWidth="1"/>
    <col min="3" max="3" width="16" customWidth="1"/>
    <col min="4" max="4" width="14" customWidth="1"/>
    <col min="5" max="6" width="18.44140625" customWidth="1"/>
  </cols>
  <sheetData>
    <row r="1" spans="1:5" x14ac:dyDescent="0.3">
      <c r="A1" t="s">
        <v>1297</v>
      </c>
    </row>
    <row r="2" spans="1:5" x14ac:dyDescent="0.3">
      <c r="B2" s="94" t="s">
        <v>1185</v>
      </c>
      <c r="C2" s="94" t="s">
        <v>1186</v>
      </c>
      <c r="D2" s="94" t="s">
        <v>1187</v>
      </c>
      <c r="E2" s="94"/>
    </row>
    <row r="3" spans="1:5" x14ac:dyDescent="0.3">
      <c r="A3" s="94" t="s">
        <v>1203</v>
      </c>
      <c r="B3" s="101">
        <v>0.89419087136929465</v>
      </c>
      <c r="C3" s="101">
        <v>1.8672199170124481E-2</v>
      </c>
      <c r="D3" s="101">
        <v>8.7136929460580909E-2</v>
      </c>
    </row>
    <row r="4" spans="1:5" x14ac:dyDescent="0.3">
      <c r="A4" s="94" t="s">
        <v>1204</v>
      </c>
      <c r="B4" s="101">
        <v>0.91683991683991684</v>
      </c>
      <c r="C4" s="101">
        <v>3.1185031185031187E-2</v>
      </c>
      <c r="D4" s="101">
        <v>5.1975051975051978E-2</v>
      </c>
    </row>
    <row r="5" spans="1:5" x14ac:dyDescent="0.3">
      <c r="A5" s="94" t="s">
        <v>1205</v>
      </c>
      <c r="B5" s="101">
        <v>0.87525987525987525</v>
      </c>
      <c r="C5" s="101">
        <v>2.9106029106029108E-2</v>
      </c>
      <c r="D5" s="101">
        <v>9.5634095634095639E-2</v>
      </c>
    </row>
    <row r="6" spans="1:5" x14ac:dyDescent="0.3">
      <c r="A6" s="94" t="s">
        <v>1206</v>
      </c>
      <c r="B6" s="101">
        <v>0.92083333333333328</v>
      </c>
      <c r="C6" s="101">
        <v>2.0833333333333332E-2</v>
      </c>
      <c r="D6" s="101">
        <v>5.8333333333333334E-2</v>
      </c>
    </row>
    <row r="7" spans="1:5" x14ac:dyDescent="0.3">
      <c r="A7" s="94" t="s">
        <v>1207</v>
      </c>
      <c r="B7" s="101">
        <v>0.8354166666666667</v>
      </c>
      <c r="C7" s="101">
        <v>3.5416666666666666E-2</v>
      </c>
      <c r="D7" s="101">
        <v>0.12916666666666668</v>
      </c>
    </row>
    <row r="8" spans="1:5" x14ac:dyDescent="0.3">
      <c r="A8" s="94" t="s">
        <v>1208</v>
      </c>
      <c r="B8" s="101">
        <v>0.85833333333333328</v>
      </c>
      <c r="C8" s="101">
        <v>3.3333333333333333E-2</v>
      </c>
      <c r="D8" s="101">
        <v>0.10833333333333334</v>
      </c>
    </row>
    <row r="9" spans="1:5" x14ac:dyDescent="0.3">
      <c r="A9" s="94" t="s">
        <v>1209</v>
      </c>
      <c r="B9" s="101">
        <v>0.86192468619246865</v>
      </c>
      <c r="C9" s="101">
        <v>3.1380753138075312E-2</v>
      </c>
      <c r="D9" s="101">
        <v>0.10669456066945607</v>
      </c>
    </row>
    <row r="10" spans="1:5" x14ac:dyDescent="0.3">
      <c r="A10" s="94" t="s">
        <v>1210</v>
      </c>
      <c r="B10" s="101">
        <v>0.85446985446985446</v>
      </c>
      <c r="C10" s="101">
        <v>3.1185031185031187E-2</v>
      </c>
      <c r="D10" s="101">
        <v>0.11434511434511435</v>
      </c>
    </row>
    <row r="11" spans="1:5" x14ac:dyDescent="0.3">
      <c r="A11" s="94" t="s">
        <v>1211</v>
      </c>
      <c r="B11" s="101">
        <v>0.89166666666666672</v>
      </c>
      <c r="C11" s="101">
        <v>3.3333333333333333E-2</v>
      </c>
      <c r="D11" s="101">
        <v>7.4999999999999997E-2</v>
      </c>
    </row>
    <row r="12" spans="1:5" x14ac:dyDescent="0.3">
      <c r="A12" s="94" t="s">
        <v>1212</v>
      </c>
      <c r="B12" s="101">
        <v>0.87708333333333333</v>
      </c>
      <c r="C12" s="101">
        <v>3.3333333333333333E-2</v>
      </c>
      <c r="D12" s="101">
        <v>8.9583333333333334E-2</v>
      </c>
    </row>
    <row r="13" spans="1:5" x14ac:dyDescent="0.3">
      <c r="A13" s="94" t="s">
        <v>1214</v>
      </c>
      <c r="B13" s="101">
        <v>0.87447698744769875</v>
      </c>
      <c r="C13" s="101">
        <v>3.7656903765690378E-2</v>
      </c>
      <c r="D13" s="101">
        <v>8.7866108786610872E-2</v>
      </c>
    </row>
    <row r="14" spans="1:5" x14ac:dyDescent="0.3">
      <c r="A14" s="94" t="s">
        <v>1216</v>
      </c>
      <c r="B14" s="101">
        <v>0.69665271966527198</v>
      </c>
      <c r="C14" s="101">
        <v>0.11297071129707113</v>
      </c>
      <c r="D14" s="101">
        <v>0.1903765690376569</v>
      </c>
    </row>
    <row r="15" spans="1:5" x14ac:dyDescent="0.3">
      <c r="A15" s="94" t="s">
        <v>1218</v>
      </c>
      <c r="B15" s="101">
        <v>0.7489539748953975</v>
      </c>
      <c r="C15" s="101">
        <v>7.1129707112970716E-2</v>
      </c>
      <c r="D15" s="101">
        <v>0.1799163179916318</v>
      </c>
    </row>
    <row r="16" spans="1:5" x14ac:dyDescent="0.3">
      <c r="A16" s="94" t="s">
        <v>1220</v>
      </c>
      <c r="B16" s="101">
        <v>0.82881002087682676</v>
      </c>
      <c r="C16" s="101">
        <v>4.8016701461377868E-2</v>
      </c>
      <c r="D16" s="101">
        <v>0.12317327766179541</v>
      </c>
    </row>
    <row r="17" spans="1:4" x14ac:dyDescent="0.3">
      <c r="A17" s="94" t="s">
        <v>1223</v>
      </c>
      <c r="B17" s="101">
        <v>0.86163522012578619</v>
      </c>
      <c r="C17" s="101">
        <v>3.5639412997903561E-2</v>
      </c>
      <c r="D17" s="101">
        <v>0.10272536687631027</v>
      </c>
    </row>
    <row r="18" spans="1:4" x14ac:dyDescent="0.3">
      <c r="A18" s="94" t="s">
        <v>1224</v>
      </c>
      <c r="B18" s="101">
        <v>0.81894736842105265</v>
      </c>
      <c r="C18" s="101">
        <v>5.894736842105263E-2</v>
      </c>
      <c r="D18" s="101">
        <v>0.12210526315789473</v>
      </c>
    </row>
    <row r="19" spans="1:4" x14ac:dyDescent="0.3">
      <c r="A19" s="94" t="s">
        <v>1226</v>
      </c>
      <c r="B19" s="101">
        <v>0.78616352201257866</v>
      </c>
      <c r="C19" s="101">
        <v>6.9182389937106917E-2</v>
      </c>
      <c r="D19" s="101">
        <v>0.14465408805031446</v>
      </c>
    </row>
    <row r="20" spans="1:4" x14ac:dyDescent="0.3">
      <c r="A20" s="94" t="s">
        <v>1228</v>
      </c>
      <c r="B20" s="101">
        <v>0.88210526315789473</v>
      </c>
      <c r="C20" s="101">
        <v>3.5789473684210524E-2</v>
      </c>
      <c r="D20" s="101">
        <v>8.2105263157894737E-2</v>
      </c>
    </row>
    <row r="24" spans="1:4" x14ac:dyDescent="0.3">
      <c r="B24" s="107" t="s">
        <v>1272</v>
      </c>
      <c r="C24" s="107" t="s">
        <v>1273</v>
      </c>
      <c r="D24" s="107" t="s">
        <v>1191</v>
      </c>
    </row>
    <row r="25" spans="1:4" x14ac:dyDescent="0.3">
      <c r="A25" s="107" t="s">
        <v>1256</v>
      </c>
      <c r="B25" s="101">
        <v>0.88210526315789473</v>
      </c>
      <c r="C25" s="101">
        <v>3.5789473684210524E-2</v>
      </c>
      <c r="D25" s="101">
        <v>8.2105263157894737E-2</v>
      </c>
    </row>
    <row r="26" spans="1:4" x14ac:dyDescent="0.3">
      <c r="A26" s="107" t="s">
        <v>1271</v>
      </c>
      <c r="B26" s="101">
        <v>0.78616352201257866</v>
      </c>
      <c r="C26" s="101">
        <v>6.9182389937106917E-2</v>
      </c>
      <c r="D26" s="101">
        <v>0.14465408805031446</v>
      </c>
    </row>
    <row r="27" spans="1:4" x14ac:dyDescent="0.3">
      <c r="A27" s="107" t="s">
        <v>1270</v>
      </c>
      <c r="B27" s="101">
        <v>0.81894736842105265</v>
      </c>
      <c r="C27" s="101">
        <v>5.894736842105263E-2</v>
      </c>
      <c r="D27" s="101">
        <v>0.12210526315789473</v>
      </c>
    </row>
    <row r="28" spans="1:4" x14ac:dyDescent="0.3">
      <c r="A28" s="107" t="s">
        <v>1269</v>
      </c>
      <c r="B28" s="101">
        <v>0.86163522012578619</v>
      </c>
      <c r="C28" s="101">
        <v>3.5639412997903561E-2</v>
      </c>
      <c r="D28" s="101">
        <v>0.10272536687631027</v>
      </c>
    </row>
    <row r="29" spans="1:4" x14ac:dyDescent="0.3">
      <c r="A29" s="107" t="s">
        <v>1274</v>
      </c>
      <c r="B29" s="101">
        <v>0.82881002087682676</v>
      </c>
      <c r="C29" s="101">
        <v>4.8016701461377868E-2</v>
      </c>
      <c r="D29" s="101">
        <v>0.12317327766179541</v>
      </c>
    </row>
    <row r="30" spans="1:4" x14ac:dyDescent="0.3">
      <c r="A30" s="107" t="s">
        <v>1275</v>
      </c>
      <c r="B30" s="101">
        <v>0.7489539748953975</v>
      </c>
      <c r="C30" s="101">
        <v>7.1129707112970716E-2</v>
      </c>
      <c r="D30" s="101">
        <v>0.1799163179916318</v>
      </c>
    </row>
    <row r="31" spans="1:4" x14ac:dyDescent="0.3">
      <c r="A31" s="107" t="s">
        <v>1268</v>
      </c>
      <c r="B31" s="101">
        <v>0.69665271966527198</v>
      </c>
      <c r="C31" s="101">
        <v>0.11297071129707113</v>
      </c>
      <c r="D31" s="101">
        <v>0.1903765690376569</v>
      </c>
    </row>
    <row r="32" spans="1:4" x14ac:dyDescent="0.3">
      <c r="A32" s="107" t="s">
        <v>1267</v>
      </c>
      <c r="B32" s="101">
        <v>0.87447698744769875</v>
      </c>
      <c r="C32" s="101">
        <v>3.7656903765690378E-2</v>
      </c>
      <c r="D32" s="101">
        <v>8.7866108786610872E-2</v>
      </c>
    </row>
    <row r="33" spans="1:4" x14ac:dyDescent="0.3">
      <c r="A33" s="107" t="s">
        <v>1266</v>
      </c>
      <c r="B33" s="101">
        <v>0.87708333333333333</v>
      </c>
      <c r="C33" s="101">
        <v>3.3333333333333333E-2</v>
      </c>
      <c r="D33" s="101">
        <v>8.9583333333333334E-2</v>
      </c>
    </row>
    <row r="34" spans="1:4" x14ac:dyDescent="0.3">
      <c r="A34" s="107" t="s">
        <v>1265</v>
      </c>
      <c r="B34" s="101">
        <v>0.89166666666666672</v>
      </c>
      <c r="C34" s="101">
        <v>3.3333333333333333E-2</v>
      </c>
      <c r="D34" s="101">
        <v>7.4999999999999997E-2</v>
      </c>
    </row>
    <row r="35" spans="1:4" x14ac:dyDescent="0.3">
      <c r="A35" s="107" t="s">
        <v>1264</v>
      </c>
      <c r="B35" s="101">
        <v>0.85446985446985446</v>
      </c>
      <c r="C35" s="101">
        <v>3.1185031185031187E-2</v>
      </c>
      <c r="D35" s="101">
        <v>0.11434511434511435</v>
      </c>
    </row>
    <row r="36" spans="1:4" x14ac:dyDescent="0.3">
      <c r="A36" s="107" t="s">
        <v>1263</v>
      </c>
      <c r="B36" s="101">
        <v>0.86192468619246865</v>
      </c>
      <c r="C36" s="101">
        <v>3.1380753138075312E-2</v>
      </c>
      <c r="D36" s="101">
        <v>0.10669456066945607</v>
      </c>
    </row>
    <row r="37" spans="1:4" x14ac:dyDescent="0.3">
      <c r="A37" s="107" t="s">
        <v>1262</v>
      </c>
      <c r="B37" s="101">
        <v>0.85833333333333328</v>
      </c>
      <c r="C37" s="101">
        <v>3.3333333333333333E-2</v>
      </c>
      <c r="D37" s="101">
        <v>0.10833333333333334</v>
      </c>
    </row>
    <row r="38" spans="1:4" x14ac:dyDescent="0.3">
      <c r="A38" s="107" t="s">
        <v>1261</v>
      </c>
      <c r="B38" s="101">
        <v>0.8354166666666667</v>
      </c>
      <c r="C38" s="101">
        <v>3.5416666666666666E-2</v>
      </c>
      <c r="D38" s="101">
        <v>0.12916666666666668</v>
      </c>
    </row>
    <row r="39" spans="1:4" x14ac:dyDescent="0.3">
      <c r="A39" s="107" t="s">
        <v>1260</v>
      </c>
      <c r="B39" s="101">
        <v>0.92083333333333328</v>
      </c>
      <c r="C39" s="101">
        <v>2.0833333333333332E-2</v>
      </c>
      <c r="D39" s="101">
        <v>5.8333333333333334E-2</v>
      </c>
    </row>
    <row r="40" spans="1:4" x14ac:dyDescent="0.3">
      <c r="A40" s="107" t="s">
        <v>1259</v>
      </c>
      <c r="B40" s="101">
        <v>0.87525987525987525</v>
      </c>
      <c r="C40" s="101">
        <v>2.9106029106029108E-2</v>
      </c>
      <c r="D40" s="101">
        <v>9.5634095634095639E-2</v>
      </c>
    </row>
    <row r="41" spans="1:4" x14ac:dyDescent="0.3">
      <c r="A41" s="107" t="s">
        <v>1258</v>
      </c>
      <c r="B41" s="101">
        <v>0.91683991683991684</v>
      </c>
      <c r="C41" s="101">
        <v>3.1185031185031187E-2</v>
      </c>
      <c r="D41" s="101">
        <v>5.1975051975051978E-2</v>
      </c>
    </row>
    <row r="42" spans="1:4" x14ac:dyDescent="0.3">
      <c r="A42" s="107" t="s">
        <v>1257</v>
      </c>
      <c r="B42" s="101">
        <v>0.89419087136929465</v>
      </c>
      <c r="C42" s="101">
        <v>1.8672199170124481E-2</v>
      </c>
      <c r="D42" s="101">
        <v>8.7136929460580909E-2</v>
      </c>
    </row>
  </sheetData>
  <phoneticPr fontId="19"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41214-FFF7-43CD-BE0C-46C8C92226BA}">
  <dimension ref="A3:E23"/>
  <sheetViews>
    <sheetView topLeftCell="A12" workbookViewId="0">
      <selection activeCell="A13" sqref="A13"/>
    </sheetView>
  </sheetViews>
  <sheetFormatPr defaultRowHeight="14.4" x14ac:dyDescent="0.3"/>
  <cols>
    <col min="1" max="1" width="50.6640625" customWidth="1"/>
    <col min="2" max="5" width="10.6640625" customWidth="1"/>
  </cols>
  <sheetData>
    <row r="3" spans="1:5" ht="28.8" x14ac:dyDescent="0.3">
      <c r="A3" s="97" t="s">
        <v>1176</v>
      </c>
      <c r="B3" s="97" t="s">
        <v>1174</v>
      </c>
      <c r="C3" s="11"/>
      <c r="D3" s="11"/>
      <c r="E3" s="11"/>
    </row>
    <row r="4" spans="1:5" ht="43.2" x14ac:dyDescent="0.3">
      <c r="A4" s="97" t="s">
        <v>1171</v>
      </c>
      <c r="B4" s="11" t="s">
        <v>1177</v>
      </c>
      <c r="C4" s="11" t="s">
        <v>1178</v>
      </c>
      <c r="D4" s="11" t="s">
        <v>1179</v>
      </c>
      <c r="E4" s="11" t="s">
        <v>1173</v>
      </c>
    </row>
    <row r="5" spans="1:5" x14ac:dyDescent="0.3">
      <c r="A5" s="98" t="s">
        <v>1180</v>
      </c>
      <c r="B5" s="11">
        <v>286</v>
      </c>
      <c r="C5" s="11">
        <v>5</v>
      </c>
      <c r="D5" s="11">
        <v>23</v>
      </c>
      <c r="E5" s="11">
        <v>314</v>
      </c>
    </row>
    <row r="6" spans="1:5" x14ac:dyDescent="0.3">
      <c r="A6" s="98" t="s">
        <v>1181</v>
      </c>
      <c r="B6" s="11">
        <v>114</v>
      </c>
      <c r="C6" s="11">
        <v>2</v>
      </c>
      <c r="D6" s="11">
        <v>15</v>
      </c>
      <c r="E6" s="11">
        <v>131</v>
      </c>
    </row>
    <row r="7" spans="1:5" x14ac:dyDescent="0.3">
      <c r="A7" s="98" t="s">
        <v>1182</v>
      </c>
      <c r="B7" s="11">
        <v>12</v>
      </c>
      <c r="C7" s="11"/>
      <c r="D7" s="11">
        <v>1</v>
      </c>
      <c r="E7" s="11">
        <v>13</v>
      </c>
    </row>
    <row r="8" spans="1:5" x14ac:dyDescent="0.3">
      <c r="A8" s="98" t="s">
        <v>1183</v>
      </c>
      <c r="B8" s="11">
        <v>3</v>
      </c>
      <c r="C8" s="11">
        <v>1</v>
      </c>
      <c r="D8" s="11"/>
      <c r="E8" s="11">
        <v>4</v>
      </c>
    </row>
    <row r="9" spans="1:5" x14ac:dyDescent="0.3">
      <c r="A9" s="98" t="s">
        <v>1184</v>
      </c>
      <c r="B9" s="11">
        <v>16</v>
      </c>
      <c r="C9" s="11">
        <v>1</v>
      </c>
      <c r="D9" s="11">
        <v>3</v>
      </c>
      <c r="E9" s="11">
        <v>20</v>
      </c>
    </row>
    <row r="10" spans="1:5" x14ac:dyDescent="0.3">
      <c r="A10" s="98" t="s">
        <v>1173</v>
      </c>
      <c r="B10" s="11">
        <v>431</v>
      </c>
      <c r="C10" s="11">
        <v>9</v>
      </c>
      <c r="D10" s="11">
        <v>42</v>
      </c>
      <c r="E10" s="11">
        <v>482</v>
      </c>
    </row>
    <row r="11" spans="1:5" x14ac:dyDescent="0.3">
      <c r="A11" s="98"/>
      <c r="B11" s="11"/>
      <c r="C11" s="11"/>
      <c r="D11" s="11"/>
      <c r="E11" s="11"/>
    </row>
    <row r="13" spans="1:5" x14ac:dyDescent="0.3">
      <c r="A13" s="11" t="s">
        <v>1176</v>
      </c>
    </row>
    <row r="14" spans="1:5" ht="28.8" x14ac:dyDescent="0.3">
      <c r="B14" s="116" t="s">
        <v>1189</v>
      </c>
      <c r="C14" s="116" t="s">
        <v>1190</v>
      </c>
      <c r="D14" s="116" t="s">
        <v>1191</v>
      </c>
      <c r="E14" s="116" t="s">
        <v>1298</v>
      </c>
    </row>
    <row r="15" spans="1:5" x14ac:dyDescent="0.3">
      <c r="A15" s="107" t="s">
        <v>155</v>
      </c>
      <c r="B15">
        <v>286</v>
      </c>
      <c r="C15">
        <v>5</v>
      </c>
      <c r="D15">
        <v>23</v>
      </c>
      <c r="E15">
        <v>314</v>
      </c>
    </row>
    <row r="16" spans="1:5" x14ac:dyDescent="0.3">
      <c r="B16" s="110">
        <f>B15/$E$15</f>
        <v>0.91082802547770703</v>
      </c>
      <c r="C16" s="110">
        <f t="shared" ref="C16:D16" si="0">C15/$E$15</f>
        <v>1.5923566878980892E-2</v>
      </c>
      <c r="D16" s="110">
        <f t="shared" si="0"/>
        <v>7.32484076433121E-2</v>
      </c>
    </row>
    <row r="17" spans="1:5" x14ac:dyDescent="0.3">
      <c r="A17" s="107" t="s">
        <v>868</v>
      </c>
      <c r="B17">
        <v>114</v>
      </c>
      <c r="C17">
        <v>2</v>
      </c>
      <c r="D17">
        <v>15</v>
      </c>
      <c r="E17">
        <v>131</v>
      </c>
    </row>
    <row r="18" spans="1:5" x14ac:dyDescent="0.3">
      <c r="B18" s="110">
        <f>B17/$E$17</f>
        <v>0.87022900763358779</v>
      </c>
      <c r="C18" s="110">
        <f t="shared" ref="C18:D18" si="1">C17/$E$17</f>
        <v>1.5267175572519083E-2</v>
      </c>
      <c r="D18" s="110">
        <f t="shared" si="1"/>
        <v>0.11450381679389313</v>
      </c>
    </row>
    <row r="19" spans="1:5" x14ac:dyDescent="0.3">
      <c r="A19" s="107" t="s">
        <v>1146</v>
      </c>
      <c r="B19">
        <v>12</v>
      </c>
      <c r="D19">
        <v>1</v>
      </c>
      <c r="E19">
        <v>13</v>
      </c>
    </row>
    <row r="20" spans="1:5" x14ac:dyDescent="0.3">
      <c r="A20" s="107" t="s">
        <v>101</v>
      </c>
      <c r="B20">
        <v>3</v>
      </c>
      <c r="C20">
        <v>1</v>
      </c>
      <c r="E20">
        <v>4</v>
      </c>
    </row>
    <row r="21" spans="1:5" x14ac:dyDescent="0.3">
      <c r="A21" s="107" t="s">
        <v>68</v>
      </c>
      <c r="B21">
        <v>16</v>
      </c>
      <c r="C21">
        <v>1</v>
      </c>
      <c r="D21">
        <v>3</v>
      </c>
      <c r="E21">
        <v>20</v>
      </c>
    </row>
    <row r="22" spans="1:5" x14ac:dyDescent="0.3">
      <c r="A22" s="92" t="s">
        <v>1173</v>
      </c>
      <c r="B22" s="92">
        <v>431</v>
      </c>
      <c r="C22" s="92">
        <v>9</v>
      </c>
      <c r="D22" s="92">
        <v>42</v>
      </c>
      <c r="E22" s="92">
        <v>482</v>
      </c>
    </row>
    <row r="23" spans="1:5" x14ac:dyDescent="0.3">
      <c r="A23" s="92"/>
      <c r="B23" s="111">
        <f>B22/$E$22</f>
        <v>0.89419087136929465</v>
      </c>
      <c r="C23" s="111">
        <f t="shared" ref="C23:D23" si="2">C22/$E$22</f>
        <v>1.8672199170124481E-2</v>
      </c>
      <c r="D23" s="111">
        <f t="shared" si="2"/>
        <v>8.7136929460580909E-2</v>
      </c>
      <c r="E23" s="9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BAF11-D54C-43FA-893C-4DAB21D8D888}">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97" t="s">
        <v>1188</v>
      </c>
      <c r="B3" s="89" t="s">
        <v>1174</v>
      </c>
    </row>
    <row r="4" spans="1:8" ht="43.2" x14ac:dyDescent="0.3">
      <c r="A4" s="89" t="s">
        <v>1171</v>
      </c>
      <c r="B4" s="11" t="s">
        <v>1177</v>
      </c>
      <c r="C4" s="11" t="s">
        <v>1178</v>
      </c>
      <c r="D4" s="11" t="s">
        <v>1179</v>
      </c>
      <c r="E4" s="11" t="s">
        <v>1193</v>
      </c>
      <c r="F4" s="11" t="s">
        <v>1173</v>
      </c>
    </row>
    <row r="5" spans="1:8" x14ac:dyDescent="0.3">
      <c r="A5" s="90" t="s">
        <v>1180</v>
      </c>
      <c r="B5">
        <v>291</v>
      </c>
      <c r="C5">
        <v>8</v>
      </c>
      <c r="D5">
        <v>14</v>
      </c>
      <c r="E5">
        <v>1</v>
      </c>
      <c r="F5">
        <v>314</v>
      </c>
    </row>
    <row r="6" spans="1:8" x14ac:dyDescent="0.3">
      <c r="A6" s="90" t="s">
        <v>1181</v>
      </c>
      <c r="B6">
        <v>117</v>
      </c>
      <c r="C6">
        <v>5</v>
      </c>
      <c r="D6">
        <v>9</v>
      </c>
      <c r="F6">
        <v>131</v>
      </c>
    </row>
    <row r="7" spans="1:8" x14ac:dyDescent="0.3">
      <c r="A7" s="90" t="s">
        <v>1182</v>
      </c>
      <c r="B7">
        <v>12</v>
      </c>
      <c r="C7">
        <v>1</v>
      </c>
      <c r="F7">
        <v>13</v>
      </c>
    </row>
    <row r="8" spans="1:8" x14ac:dyDescent="0.3">
      <c r="A8" s="90" t="s">
        <v>1183</v>
      </c>
      <c r="B8">
        <v>3</v>
      </c>
      <c r="D8">
        <v>1</v>
      </c>
      <c r="F8">
        <v>4</v>
      </c>
    </row>
    <row r="9" spans="1:8" x14ac:dyDescent="0.3">
      <c r="A9" s="90" t="s">
        <v>1184</v>
      </c>
      <c r="B9">
        <v>18</v>
      </c>
      <c r="C9">
        <v>1</v>
      </c>
      <c r="D9">
        <v>1</v>
      </c>
      <c r="F9">
        <v>20</v>
      </c>
    </row>
    <row r="10" spans="1:8" x14ac:dyDescent="0.3">
      <c r="A10" s="90" t="s">
        <v>1173</v>
      </c>
      <c r="B10">
        <v>441</v>
      </c>
      <c r="C10">
        <v>15</v>
      </c>
      <c r="D10">
        <v>25</v>
      </c>
      <c r="E10">
        <v>1</v>
      </c>
      <c r="F10">
        <v>482</v>
      </c>
    </row>
    <row r="11" spans="1:8" x14ac:dyDescent="0.3">
      <c r="A11" s="90"/>
    </row>
    <row r="13" spans="1:8" ht="28.8" x14ac:dyDescent="0.3">
      <c r="A13" s="100" t="s">
        <v>1188</v>
      </c>
    </row>
    <row r="14" spans="1:8" s="11" customFormat="1" ht="28.8" x14ac:dyDescent="0.3">
      <c r="B14" s="117" t="s">
        <v>1189</v>
      </c>
      <c r="C14" s="117" t="s">
        <v>1190</v>
      </c>
      <c r="D14" s="117" t="s">
        <v>1191</v>
      </c>
      <c r="E14" s="15" t="s">
        <v>1298</v>
      </c>
      <c r="F14" s="15"/>
      <c r="G14" s="118" t="s">
        <v>282</v>
      </c>
      <c r="H14" s="118" t="s">
        <v>1173</v>
      </c>
    </row>
    <row r="15" spans="1:8" x14ac:dyDescent="0.3">
      <c r="A15" s="107" t="s">
        <v>155</v>
      </c>
      <c r="B15">
        <v>291</v>
      </c>
      <c r="C15">
        <v>8</v>
      </c>
      <c r="D15">
        <v>14</v>
      </c>
      <c r="E15">
        <f>H15-G15</f>
        <v>313</v>
      </c>
      <c r="G15" s="113">
        <v>1</v>
      </c>
      <c r="H15" s="113">
        <v>314</v>
      </c>
    </row>
    <row r="16" spans="1:8" x14ac:dyDescent="0.3">
      <c r="B16" s="110">
        <f>B15/313</f>
        <v>0.92971246006389774</v>
      </c>
      <c r="C16" s="110">
        <f t="shared" ref="C16:D16" si="0">C15/313</f>
        <v>2.5559105431309903E-2</v>
      </c>
      <c r="D16" s="110">
        <f t="shared" si="0"/>
        <v>4.472843450479233E-2</v>
      </c>
      <c r="G16" s="113"/>
      <c r="H16" s="113"/>
    </row>
    <row r="17" spans="1:8" x14ac:dyDescent="0.3">
      <c r="A17" s="107" t="s">
        <v>868</v>
      </c>
      <c r="B17">
        <v>117</v>
      </c>
      <c r="C17">
        <v>5</v>
      </c>
      <c r="D17">
        <v>9</v>
      </c>
      <c r="E17">
        <f>H17-G17</f>
        <v>131</v>
      </c>
      <c r="G17" s="113"/>
      <c r="H17" s="113">
        <v>131</v>
      </c>
    </row>
    <row r="18" spans="1:8" x14ac:dyDescent="0.3">
      <c r="B18" s="110">
        <f>B17/131</f>
        <v>0.89312977099236646</v>
      </c>
      <c r="C18" s="110">
        <f t="shared" ref="C18:D18" si="1">C17/131</f>
        <v>3.8167938931297711E-2</v>
      </c>
      <c r="D18" s="110">
        <f t="shared" si="1"/>
        <v>6.8702290076335881E-2</v>
      </c>
      <c r="G18" s="113"/>
      <c r="H18" s="113"/>
    </row>
    <row r="19" spans="1:8" x14ac:dyDescent="0.3">
      <c r="A19" s="107" t="s">
        <v>1146</v>
      </c>
      <c r="B19">
        <v>12</v>
      </c>
      <c r="C19">
        <v>1</v>
      </c>
      <c r="E19">
        <f>H19-G19</f>
        <v>13</v>
      </c>
      <c r="G19" s="113"/>
      <c r="H19" s="113">
        <v>13</v>
      </c>
    </row>
    <row r="20" spans="1:8" x14ac:dyDescent="0.3">
      <c r="A20" s="107" t="s">
        <v>101</v>
      </c>
      <c r="B20">
        <v>3</v>
      </c>
      <c r="D20">
        <v>1</v>
      </c>
      <c r="E20">
        <f>H20-G20</f>
        <v>4</v>
      </c>
      <c r="G20" s="113"/>
      <c r="H20" s="113">
        <v>4</v>
      </c>
    </row>
    <row r="21" spans="1:8" x14ac:dyDescent="0.3">
      <c r="A21" s="107" t="s">
        <v>68</v>
      </c>
      <c r="B21">
        <v>18</v>
      </c>
      <c r="C21">
        <v>1</v>
      </c>
      <c r="D21">
        <v>1</v>
      </c>
      <c r="E21">
        <f>H21-G21</f>
        <v>20</v>
      </c>
      <c r="G21" s="113"/>
      <c r="H21" s="113">
        <v>20</v>
      </c>
    </row>
    <row r="22" spans="1:8" x14ac:dyDescent="0.3">
      <c r="A22" s="92" t="s">
        <v>1173</v>
      </c>
      <c r="B22" s="92">
        <v>441</v>
      </c>
      <c r="C22" s="92">
        <v>15</v>
      </c>
      <c r="D22" s="92">
        <v>25</v>
      </c>
      <c r="E22" s="92">
        <f>H22-G22</f>
        <v>481</v>
      </c>
      <c r="F22" s="92"/>
      <c r="G22" s="114">
        <v>1</v>
      </c>
      <c r="H22" s="114">
        <v>482</v>
      </c>
    </row>
    <row r="23" spans="1:8" x14ac:dyDescent="0.3">
      <c r="A23" s="92"/>
      <c r="B23" s="111">
        <f>B22/481</f>
        <v>0.91683991683991684</v>
      </c>
      <c r="C23" s="111">
        <f t="shared" ref="C23:D23" si="2">C22/481</f>
        <v>3.1185031185031187E-2</v>
      </c>
      <c r="D23" s="111">
        <f t="shared" si="2"/>
        <v>5.1975051975051978E-2</v>
      </c>
      <c r="E23" s="92"/>
      <c r="F23" s="9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37B7-C862-4ED6-A068-0F29ABC2BC82}">
  <dimension ref="A3:H23"/>
  <sheetViews>
    <sheetView topLeftCell="A12" workbookViewId="0">
      <selection activeCell="A13" sqref="A13"/>
    </sheetView>
  </sheetViews>
  <sheetFormatPr defaultRowHeight="14.4" x14ac:dyDescent="0.3"/>
  <cols>
    <col min="1" max="1" width="50.6640625" customWidth="1"/>
    <col min="2" max="7" width="10.6640625" customWidth="1"/>
  </cols>
  <sheetData>
    <row r="3" spans="1:8" ht="28.8" x14ac:dyDescent="0.3">
      <c r="A3" s="97" t="s">
        <v>1192</v>
      </c>
      <c r="B3" s="97" t="s">
        <v>1174</v>
      </c>
      <c r="C3" s="11"/>
      <c r="D3" s="11"/>
      <c r="E3" s="11"/>
      <c r="F3" s="11"/>
    </row>
    <row r="4" spans="1:8" ht="43.2" x14ac:dyDescent="0.3">
      <c r="A4" s="89" t="s">
        <v>1171</v>
      </c>
      <c r="B4" s="11" t="s">
        <v>1177</v>
      </c>
      <c r="C4" s="11" t="s">
        <v>1178</v>
      </c>
      <c r="D4" s="11" t="s">
        <v>1179</v>
      </c>
      <c r="E4" s="11" t="s">
        <v>1193</v>
      </c>
      <c r="F4" s="11" t="s">
        <v>1173</v>
      </c>
    </row>
    <row r="5" spans="1:8" x14ac:dyDescent="0.3">
      <c r="A5" s="90" t="s">
        <v>1180</v>
      </c>
      <c r="B5">
        <v>273</v>
      </c>
      <c r="C5">
        <v>7</v>
      </c>
      <c r="D5">
        <v>33</v>
      </c>
      <c r="E5">
        <v>1</v>
      </c>
      <c r="F5">
        <v>314</v>
      </c>
    </row>
    <row r="6" spans="1:8" x14ac:dyDescent="0.3">
      <c r="A6" s="90" t="s">
        <v>1181</v>
      </c>
      <c r="B6">
        <v>116</v>
      </c>
      <c r="C6">
        <v>4</v>
      </c>
      <c r="D6">
        <v>11</v>
      </c>
      <c r="F6">
        <v>131</v>
      </c>
    </row>
    <row r="7" spans="1:8" x14ac:dyDescent="0.3">
      <c r="A7" s="90" t="s">
        <v>1182</v>
      </c>
      <c r="B7">
        <v>13</v>
      </c>
      <c r="F7">
        <v>13</v>
      </c>
    </row>
    <row r="8" spans="1:8" x14ac:dyDescent="0.3">
      <c r="A8" s="90" t="s">
        <v>1183</v>
      </c>
      <c r="B8">
        <v>2</v>
      </c>
      <c r="C8">
        <v>2</v>
      </c>
      <c r="F8">
        <v>4</v>
      </c>
    </row>
    <row r="9" spans="1:8" x14ac:dyDescent="0.3">
      <c r="A9" s="90" t="s">
        <v>1184</v>
      </c>
      <c r="B9">
        <v>17</v>
      </c>
      <c r="C9">
        <v>1</v>
      </c>
      <c r="D9">
        <v>2</v>
      </c>
      <c r="F9">
        <v>20</v>
      </c>
    </row>
    <row r="10" spans="1:8" x14ac:dyDescent="0.3">
      <c r="A10" s="90" t="s">
        <v>1173</v>
      </c>
      <c r="B10">
        <v>421</v>
      </c>
      <c r="C10">
        <v>14</v>
      </c>
      <c r="D10">
        <v>46</v>
      </c>
      <c r="E10">
        <v>1</v>
      </c>
      <c r="F10">
        <v>482</v>
      </c>
    </row>
    <row r="13" spans="1:8" ht="28.8" x14ac:dyDescent="0.3">
      <c r="A13" s="100" t="s">
        <v>1192</v>
      </c>
    </row>
    <row r="14" spans="1:8" ht="31.5" customHeight="1" x14ac:dyDescent="0.3">
      <c r="B14" s="100" t="s">
        <v>1189</v>
      </c>
      <c r="C14" s="100" t="s">
        <v>1190</v>
      </c>
      <c r="D14" s="100" t="s">
        <v>1191</v>
      </c>
      <c r="E14" s="112" t="s">
        <v>1298</v>
      </c>
      <c r="G14" s="118" t="s">
        <v>282</v>
      </c>
      <c r="H14" s="115" t="s">
        <v>1173</v>
      </c>
    </row>
    <row r="15" spans="1:8" x14ac:dyDescent="0.3">
      <c r="A15" s="107" t="s">
        <v>155</v>
      </c>
      <c r="B15">
        <v>273</v>
      </c>
      <c r="C15">
        <v>7</v>
      </c>
      <c r="D15">
        <v>33</v>
      </c>
      <c r="E15">
        <f>H15-G15</f>
        <v>313</v>
      </c>
      <c r="G15" s="113">
        <v>1</v>
      </c>
      <c r="H15" s="113">
        <v>314</v>
      </c>
    </row>
    <row r="16" spans="1:8" x14ac:dyDescent="0.3">
      <c r="B16" s="110">
        <f>B15/313</f>
        <v>0.87220447284345048</v>
      </c>
      <c r="C16" s="110">
        <f t="shared" ref="C16:D16" si="0">C15/313</f>
        <v>2.2364217252396165E-2</v>
      </c>
      <c r="D16" s="110">
        <f t="shared" si="0"/>
        <v>0.10543130990415335</v>
      </c>
      <c r="G16" s="113"/>
      <c r="H16" s="113"/>
    </row>
    <row r="17" spans="1:8" x14ac:dyDescent="0.3">
      <c r="A17" s="107" t="s">
        <v>868</v>
      </c>
      <c r="B17">
        <v>116</v>
      </c>
      <c r="C17">
        <v>4</v>
      </c>
      <c r="D17">
        <v>11</v>
      </c>
      <c r="E17">
        <f>H17-G17</f>
        <v>131</v>
      </c>
      <c r="G17" s="113"/>
      <c r="H17" s="113">
        <v>131</v>
      </c>
    </row>
    <row r="18" spans="1:8" x14ac:dyDescent="0.3">
      <c r="B18" s="110">
        <f>B17/131</f>
        <v>0.8854961832061069</v>
      </c>
      <c r="C18" s="110">
        <f t="shared" ref="C18:D18" si="1">C17/131</f>
        <v>3.0534351145038167E-2</v>
      </c>
      <c r="D18" s="110">
        <f t="shared" si="1"/>
        <v>8.3969465648854963E-2</v>
      </c>
      <c r="G18" s="113"/>
      <c r="H18" s="113"/>
    </row>
    <row r="19" spans="1:8" x14ac:dyDescent="0.3">
      <c r="A19" s="107" t="s">
        <v>1146</v>
      </c>
      <c r="B19">
        <v>13</v>
      </c>
      <c r="E19">
        <f>H19-G19</f>
        <v>13</v>
      </c>
      <c r="G19" s="113"/>
      <c r="H19" s="113">
        <v>13</v>
      </c>
    </row>
    <row r="20" spans="1:8" x14ac:dyDescent="0.3">
      <c r="A20" s="107" t="s">
        <v>101</v>
      </c>
      <c r="B20">
        <v>2</v>
      </c>
      <c r="C20">
        <v>2</v>
      </c>
      <c r="E20">
        <f>H20-G20</f>
        <v>4</v>
      </c>
      <c r="G20" s="113"/>
      <c r="H20" s="113">
        <v>4</v>
      </c>
    </row>
    <row r="21" spans="1:8" x14ac:dyDescent="0.3">
      <c r="A21" s="107" t="s">
        <v>68</v>
      </c>
      <c r="B21">
        <v>17</v>
      </c>
      <c r="C21">
        <v>1</v>
      </c>
      <c r="D21">
        <v>2</v>
      </c>
      <c r="E21">
        <f>H21-G21</f>
        <v>20</v>
      </c>
      <c r="G21" s="113"/>
      <c r="H21" s="113">
        <v>20</v>
      </c>
    </row>
    <row r="22" spans="1:8" x14ac:dyDescent="0.3">
      <c r="A22" s="92" t="s">
        <v>1173</v>
      </c>
      <c r="B22" s="92">
        <v>421</v>
      </c>
      <c r="C22" s="92">
        <v>14</v>
      </c>
      <c r="D22" s="92">
        <v>46</v>
      </c>
      <c r="E22" s="92">
        <f>H22-G22</f>
        <v>481</v>
      </c>
      <c r="G22" s="114">
        <v>1</v>
      </c>
      <c r="H22" s="114">
        <v>482</v>
      </c>
    </row>
    <row r="23" spans="1:8" x14ac:dyDescent="0.3">
      <c r="A23" s="92"/>
      <c r="B23" s="111">
        <f>B22/481</f>
        <v>0.87525987525987525</v>
      </c>
      <c r="C23" s="111">
        <f t="shared" ref="C23:D23" si="2">C22/481</f>
        <v>2.9106029106029108E-2</v>
      </c>
      <c r="D23" s="111">
        <f t="shared" si="2"/>
        <v>9.5634095634095639E-2</v>
      </c>
      <c r="E23" s="92"/>
      <c r="F23" s="9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67c613d-343c-43a4-8c04-373aa03957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31CE29507FC44FAB90E8901F1CA47B" ma:contentTypeVersion="18" ma:contentTypeDescription="Create a new document." ma:contentTypeScope="" ma:versionID="02d54f781f240b2873d24059f3979577">
  <xsd:schema xmlns:xsd="http://www.w3.org/2001/XMLSchema" xmlns:xs="http://www.w3.org/2001/XMLSchema" xmlns:p="http://schemas.microsoft.com/office/2006/metadata/properties" xmlns:ns3="667c613d-343c-43a4-8c04-373aa03957f0" xmlns:ns4="1494664f-c25a-4982-886e-765909cf5263" targetNamespace="http://schemas.microsoft.com/office/2006/metadata/properties" ma:root="true" ma:fieldsID="6b72aa0c169594a00369571058b669c5" ns3:_="" ns4:_="">
    <xsd:import namespace="667c613d-343c-43a4-8c04-373aa03957f0"/>
    <xsd:import namespace="1494664f-c25a-4982-886e-765909cf526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KeyPoints" minOccurs="0"/>
                <xsd:element ref="ns3:MediaServiceKeyPoints" minOccurs="0"/>
                <xsd:element ref="ns3:MediaServiceSearchProperties"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7c613d-343c-43a4-8c04-373aa0395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_activity" ma:index="18" nillable="true" ma:displayName="_activity" ma:hidden="true" ma:internalName="_activity">
      <xsd:simpleType>
        <xsd:restriction base="dms:Note"/>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94664f-c25a-4982-886e-765909cf52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9E44F5-4AFE-40E7-9141-37796148EA71}">
  <ds:schemaRefs>
    <ds:schemaRef ds:uri="http://schemas.microsoft.com/sharepoint/v3/contenttype/forms"/>
  </ds:schemaRefs>
</ds:datastoreItem>
</file>

<file path=customXml/itemProps2.xml><?xml version="1.0" encoding="utf-8"?>
<ds:datastoreItem xmlns:ds="http://schemas.openxmlformats.org/officeDocument/2006/customXml" ds:itemID="{71CE0CA7-91E9-421D-BEAC-5BB597A2B509}">
  <ds:schemaRefs>
    <ds:schemaRef ds:uri="http://purl.org/dc/terms/"/>
    <ds:schemaRef ds:uri="http://purl.org/dc/dcmitype/"/>
    <ds:schemaRef ds:uri="http://purl.org/dc/elements/1.1/"/>
    <ds:schemaRef ds:uri="http://schemas.microsoft.com/office/2006/metadata/properties"/>
    <ds:schemaRef ds:uri="667c613d-343c-43a4-8c04-373aa03957f0"/>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1494664f-c25a-4982-886e-765909cf5263"/>
  </ds:schemaRefs>
</ds:datastoreItem>
</file>

<file path=customXml/itemProps3.xml><?xml version="1.0" encoding="utf-8"?>
<ds:datastoreItem xmlns:ds="http://schemas.openxmlformats.org/officeDocument/2006/customXml" ds:itemID="{E52ED098-8AC0-41D3-8BC6-AC79E021C8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7c613d-343c-43a4-8c04-373aa03957f0"/>
    <ds:schemaRef ds:uri="1494664f-c25a-4982-886e-765909cf52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responses (482)</vt:lpstr>
      <vt:lpstr>empty, removed (3)</vt:lpstr>
      <vt:lpstr>group sizes (table 1) </vt:lpstr>
      <vt:lpstr>location</vt:lpstr>
      <vt:lpstr>who (table 2)</vt:lpstr>
      <vt:lpstr>Q1 summary chart</vt:lpstr>
      <vt:lpstr>Q1.1</vt:lpstr>
      <vt:lpstr>Q1.2</vt:lpstr>
      <vt:lpstr>Q1.3</vt:lpstr>
      <vt:lpstr>Q1.4</vt:lpstr>
      <vt:lpstr>Q1.5</vt:lpstr>
      <vt:lpstr>Q1.6</vt:lpstr>
      <vt:lpstr>Q1.7</vt:lpstr>
      <vt:lpstr>Q1.8</vt:lpstr>
      <vt:lpstr>Q1.9</vt:lpstr>
      <vt:lpstr>Q1.10</vt:lpstr>
      <vt:lpstr>Q1.11</vt:lpstr>
      <vt:lpstr>Q1.12</vt:lpstr>
      <vt:lpstr>Q1.13</vt:lpstr>
      <vt:lpstr>Q1.14</vt:lpstr>
      <vt:lpstr>Q1.15</vt:lpstr>
      <vt:lpstr>Q1.16</vt:lpstr>
      <vt:lpstr>Q1.17</vt:lpstr>
      <vt:lpstr>Q1.18</vt:lpstr>
      <vt:lpstr>Q2 summary chart</vt:lpstr>
      <vt:lpstr>Q2.1</vt:lpstr>
      <vt:lpstr>Q2.2</vt:lpstr>
      <vt:lpstr>Q2.3</vt:lpstr>
      <vt:lpstr>Q2.4</vt:lpstr>
      <vt:lpstr>Q3.1 chart</vt:lpstr>
      <vt:lpstr>Q4.1 chart</vt:lpstr>
      <vt:lpstr>Q5.1 chart</vt:lpstr>
      <vt:lpstr>Q5.2 chart</vt:lpstr>
      <vt:lpstr>Q5.3 summary chart</vt:lpstr>
      <vt:lpstr>Q5.3(i)</vt:lpstr>
      <vt:lpstr>Q5.3(ii)</vt:lpstr>
      <vt:lpstr>Q5.3(iii)</vt:lpstr>
      <vt:lpstr>Q5.3(iv)</vt:lpstr>
      <vt:lpstr>Q6.1 chart</vt:lpstr>
      <vt:lpstr>Q7.1 chart</vt:lpstr>
      <vt:lpstr>Q7.2 summary chart</vt:lpstr>
      <vt:lpstr>Q7.2(i)</vt:lpstr>
      <vt:lpstr>Q7.2(ii)</vt:lpstr>
      <vt:lpstr>Q7.2(iii)</vt:lpstr>
      <vt:lpstr>Q7.2(iv)</vt:lpstr>
      <vt:lpstr>Q7.2(v)</vt:lpstr>
      <vt:lpstr>Q8.1 chart</vt:lpstr>
      <vt:lpstr>Q8.2 chart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Lucy Robertson</cp:lastModifiedBy>
  <cp:revision/>
  <dcterms:created xsi:type="dcterms:W3CDTF">2025-12-15T09:43:18Z</dcterms:created>
  <dcterms:modified xsi:type="dcterms:W3CDTF">2026-03-10T10:10:59Z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0x0101005F31CE29507FC44FAB90E8901F1CA47B</vt:lpwstr>
  </property>
</Properties>
</file>